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7A2D7E96-6E34-419A-AE5F-296B3A7E7977}"/>
  <workbookPr codeName="ThisWorkbook"/>
  <bookViews>
    <workbookView xWindow="-15" yWindow="45" windowWidth="21000" windowHeight="11595"/>
  </bookViews>
  <sheets>
    <sheet name="Info" sheetId="1" r:id="rId1"/>
    <sheet name="Inputs" sheetId="3" r:id="rId2"/>
    <sheet name="Facility Detail"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Order1" hidden="1">255</definedName>
    <definedName name="_Order2" hidden="1">255</definedName>
    <definedName name="_Toc404252552" localSheetId="2">'Facility Detail'!#REF!</definedName>
    <definedName name="_Toc404252552" localSheetId="1">Inputs!$C$161</definedName>
    <definedName name="ACState">[1]Setup!$V$4</definedName>
    <definedName name="AddIN_Temp">[1]Setup!$U$18</definedName>
    <definedName name="Base_Policy">[1]Setup!$V$21</definedName>
    <definedName name="baseline_COSE">[2]Inputs_and_Summary!$E$26</definedName>
    <definedName name="baseline_select">[3]Inputs_and_Summary!$C$46</definedName>
    <definedName name="Cap_Region">[1]Cap_Summary!$A$1:$A$65536</definedName>
    <definedName name="caseName" localSheetId="2">#REF!</definedName>
    <definedName name="caseName">#REF!</definedName>
    <definedName name="Coal">[1]Setup!$J$28:$J$44</definedName>
    <definedName name="CoalRegion">'[1]Input - Coal Supply'!$A$1:$B$65536</definedName>
    <definedName name="Comb_Cost">[1]Setup!$Q$21</definedName>
    <definedName name="combo_decay_rate">[2]Inputs_and_Summary!$E$8</definedName>
    <definedName name="ContigRange">'[1]Create LoadShape'!$A$85:$A$116</definedName>
    <definedName name="cost_reduction">[2]Inputs_and_Summary!$E$16</definedName>
    <definedName name="CountryMap">'[1]state list abb'!$AJ$2:$AL$33</definedName>
    <definedName name="cum_pl_2020">'[4]hist+planned EE'!$BB$17</definedName>
    <definedName name="cum_pl_2025">'[4]hist+planned EE'!$BG$17</definedName>
    <definedName name="cum_pl_2030">'[4]hist+planned EE'!$BL$17</definedName>
    <definedName name="CutrptANS">[1]Setup!$V$6</definedName>
    <definedName name="decaySchedule_range">[3]RefTables!$B$93:$AV$93</definedName>
    <definedName name="discount" localSheetId="2">'[5]Elec Database'!#REF!</definedName>
    <definedName name="discount">'[5]Elec Database'!#REF!</definedName>
    <definedName name="discount_rate">[3]Inputs_and_Summary!$E$28</definedName>
    <definedName name="discountrate" localSheetId="2">#REF!</definedName>
    <definedName name="discountrate">#REF!</definedName>
    <definedName name="EE_ramp_rate">[3]Inputs_and_Summary!$E$40</definedName>
    <definedName name="EEbudget">'[6]CEE budget'!$B$5:$D$46</definedName>
    <definedName name="EEsavings">'[6]EE pen data'!$Q$3:$V$54</definedName>
    <definedName name="Emiss_File">[1]Setup!$V$8</definedName>
    <definedName name="erates" localSheetId="2">#REF!</definedName>
    <definedName name="erates">#REF!</definedName>
    <definedName name="escal_segment_1">[2]Inputs_and_Summary!$E$17</definedName>
    <definedName name="escal_segment_2">[2]Inputs_and_Summary!$E$18</definedName>
    <definedName name="escal_segment_3">[2]Inputs_and_Summary!$E$19</definedName>
    <definedName name="escal_segment_4">[2]Inputs_and_Summary!$E$20</definedName>
    <definedName name="escalation_type">[2]Inputs_and_Summary!$E$15</definedName>
    <definedName name="F861UTIL" localSheetId="2">#REF!</definedName>
    <definedName name="F861UTIL">#REF!</definedName>
    <definedName name="FirstYear">[1]NPV!$E$2</definedName>
    <definedName name="FormulaBlock">[1]NPV!$E$1:$F$6</definedName>
    <definedName name="Grp1AnnlGWh">'Facility Detail'!$G$22:$Y$22</definedName>
    <definedName name="Grp1GWh">'[7]Facility Detail'!$G$22:$Y$22</definedName>
    <definedName name="Grp1LoadFactr">'Facility Detail'!$G$24:$Y$24</definedName>
    <definedName name="Grp2AnnlGWh">'Facility Detail'!$G$58:$Y$58</definedName>
    <definedName name="Grp2LoadFactr">'Facility Detail'!$G$60:$Y$60</definedName>
    <definedName name="HeatContent">'[1]Input - Coal Supply'!$G$1:$H$65536</definedName>
    <definedName name="increment_end">[3]Inputs_and_Summary!$E$37</definedName>
    <definedName name="increment_start">[3]Inputs_and_Summary!$E$36</definedName>
    <definedName name="inflation" localSheetId="2">'[5]Elec Database'!#REF!</definedName>
    <definedName name="inflation">'[5]Elec Database'!#REF!</definedName>
    <definedName name="kW.benefit" localSheetId="2">'Facility Detail'!#REF!</definedName>
    <definedName name="kW.benefit">Inputs!#REF!</definedName>
    <definedName name="kWh.benefit" localSheetId="2">'Facility Detail'!#REF!</definedName>
    <definedName name="kWh.benefit">Inputs!#REF!</definedName>
    <definedName name="LastYear">[1]NPV!$E$3</definedName>
    <definedName name="linear_decay_rate">[2]Inputs_and_Summary!$E$7</definedName>
    <definedName name="LogANS">[1]Setup!$V$5</definedName>
    <definedName name="lookup" localSheetId="2">#REF!</definedName>
    <definedName name="lookup">#REF!</definedName>
    <definedName name="measure_life">[2]Inputs_and_Summary!$E$6</definedName>
    <definedName name="measureTrend">[2]Inputs_and_Summary!$E$5</definedName>
    <definedName name="MMBtu.benefit" localSheetId="2">'Facility Detail'!#REF!</definedName>
    <definedName name="MMBtu.benefit">Inputs!#REF!</definedName>
    <definedName name="MPPlanElec">[8]MN!$AC$6:$AC$15</definedName>
    <definedName name="net_cum_potl_2020">'[4]VA potential'!$BD$24</definedName>
    <definedName name="net_cum_potl_2025">'[4]VA potential'!$BI$24</definedName>
    <definedName name="net_cum_potl_2030">'[4]VA potential'!$BN$24</definedName>
    <definedName name="new_regional_factor">[2]Inputs_and_Summary!$E$13</definedName>
    <definedName name="NewBuildANS">[1]Setup!$R$6</definedName>
    <definedName name="objective_savings_pcnt">[3]Inputs_and_Summary!$E$39</definedName>
    <definedName name="part_discount_rate_1">[2]Inputs_and_Summary!$E$32</definedName>
    <definedName name="part_discount_rate_2">[2]Inputs_and_Summary!$E$37</definedName>
    <definedName name="part_finance_pcnt">[2]Inputs_and_Summary!$E$35</definedName>
    <definedName name="part_finance_term">[2]Inputs_and_Summary!$E$36</definedName>
    <definedName name="part_portion">[2]Inputs_and_Summary!$E$24</definedName>
    <definedName name="participant_COSE">[2]Inputs_and_Summary!$E$25</definedName>
    <definedName name="planned2020">'[4]hist+planned EE'!$BB$10</definedName>
    <definedName name="planned2025">'[4]hist+planned EE'!$BG$10</definedName>
    <definedName name="planned2030">'[4]hist+planned EE'!$BL$10</definedName>
    <definedName name="PRDR" localSheetId="2">'Facility Detail'!#REF!</definedName>
    <definedName name="PRDR">Inputs!#REF!</definedName>
    <definedName name="priceadjust">'[8]Common data'!$B$5:$D$40</definedName>
    <definedName name="_xlnm.Print_Area" localSheetId="0">Info!$A$1:$H$53</definedName>
    <definedName name="_xlnm.Print_Area" localSheetId="1">Inputs!$B$1:$R$213</definedName>
    <definedName name="_xlnm.Print_Titles" localSheetId="1">Inputs!$B:$C</definedName>
    <definedName name="program_COSE">[2]Inputs_and_Summary!$E$22</definedName>
    <definedName name="program_discount_rate">[2]Inputs_and_Summary!$E$31</definedName>
    <definedName name="program_finance_term" localSheetId="2">[2]Inputs_and_Summary!#REF!</definedName>
    <definedName name="program_finance_term">[2]Inputs_and_Summary!#REF!</definedName>
    <definedName name="program_portion">[2]Inputs_and_Summary!$E$23</definedName>
    <definedName name="ProvinceList">'[1]state list abb'!$B$56</definedName>
    <definedName name="RDR" localSheetId="2">'Facility Detail'!#REF!</definedName>
    <definedName name="RDR">Inputs!#REF!</definedName>
    <definedName name="replace_regional_factor">[2]Inputs_and_Summary!$E$12</definedName>
    <definedName name="RPEAns">[1]Setup!$V$2</definedName>
    <definedName name="selectedState">[3]Inputs_and_Summary!$C$32</definedName>
    <definedName name="SliceTable">'[1]state list abb'!$AO$13:$AP$21</definedName>
    <definedName name="SlopeLookup" localSheetId="2">#REF!</definedName>
    <definedName name="SlopeLookup">#REF!</definedName>
    <definedName name="SRDR" localSheetId="2">'Facility Detail'!#REF!</definedName>
    <definedName name="SRDR">Inputs!#REF!</definedName>
    <definedName name="StateList">'[1]state list abb'!$B$2:$B$50</definedName>
    <definedName name="StateName">[4]RefTables!$B$6:$B$56</definedName>
    <definedName name="staterevenue">'[6]State Totals'!$C$106:$I$156</definedName>
    <definedName name="Sum_Capacity">[1]Summary!$N$11</definedName>
    <definedName name="Sum_CoalPrice">[1]Summary!$N$9</definedName>
    <definedName name="Sum_CoalProd">[1]Summary!$N$7</definedName>
    <definedName name="Sum_CoalUse">[1]Summary!$N$8</definedName>
    <definedName name="Sum_Cost">[1]Summary!$N$4</definedName>
    <definedName name="Sum_Emis">[1]Summary!$N$15</definedName>
    <definedName name="Sum_Emiss" localSheetId="2">[1]Summary!#REF!</definedName>
    <definedName name="Sum_Emiss">[1]Summary!#REF!</definedName>
    <definedName name="Sum_Gen">[1]Summary!$N$6</definedName>
    <definedName name="Sum_Henry">[1]Summary!$N$10</definedName>
    <definedName name="Sum_NatEmis">[1]Summary!$N$14</definedName>
    <definedName name="Sum_NatEmiss" localSheetId="2">[1]Summary!#REF!</definedName>
    <definedName name="Sum_NatEmiss">[1]Summary!#REF!</definedName>
    <definedName name="Sum_NewCap">[1]Summary!$N$16</definedName>
    <definedName name="Sum_NOx">[1]Summary!$N$18</definedName>
    <definedName name="Sum_Retire">[1]Summary!$N$12</definedName>
    <definedName name="Sum_Retro">[1]Summary!$N$5</definedName>
    <definedName name="Sum_SO2">[1]Summary!$N$17</definedName>
    <definedName name="Sum_Wholesale">[1]Summary!$N$13</definedName>
    <definedName name="Sys_Report">[1]Setup!$V$13</definedName>
    <definedName name="Thepath">[1]Setup!$P$17</definedName>
    <definedName name="TheStorePath">[1]Setup!$P$22</definedName>
    <definedName name="TitleChange">'[1]state list abb'!$AO$2:$AP$8</definedName>
    <definedName name="WindData" localSheetId="2">#REF!</definedName>
    <definedName name="WindData">#REF!</definedName>
    <definedName name="WordANS">[1]Setup!$V$3</definedName>
    <definedName name="WordPrintANS">[1]Setup!$V$4</definedName>
    <definedName name="YrDollars">[1]Setup!$Q$14</definedName>
  </definedNames>
  <calcPr calcId="152511"/>
</workbook>
</file>

<file path=xl/calcChain.xml><?xml version="1.0" encoding="utf-8"?>
<calcChain xmlns="http://schemas.openxmlformats.org/spreadsheetml/2006/main">
  <c r="E65" i="3" l="1"/>
  <c r="E56" i="3"/>
  <c r="E63" i="3"/>
  <c r="E54" i="3"/>
  <c r="E55" i="3" l="1"/>
  <c r="M173" i="3" l="1"/>
  <c r="M174" i="3"/>
  <c r="M172" i="3"/>
  <c r="K174" i="3"/>
  <c r="K173" i="3"/>
  <c r="K172" i="3"/>
  <c r="I173" i="3"/>
  <c r="I174" i="3"/>
  <c r="I172" i="3"/>
  <c r="G174" i="3"/>
  <c r="G173" i="3"/>
  <c r="G172" i="3"/>
  <c r="E172" i="3"/>
  <c r="E173" i="3" l="1"/>
  <c r="I115" i="3"/>
  <c r="I177" i="3" s="1"/>
  <c r="G115" i="3"/>
  <c r="G177" i="3" s="1"/>
  <c r="E115" i="3"/>
  <c r="E177" i="3" s="1"/>
  <c r="I175" i="3" l="1"/>
  <c r="I179" i="3" s="1"/>
  <c r="G175" i="3"/>
  <c r="G179" i="3" s="1"/>
  <c r="K175" i="3"/>
  <c r="M175" i="3"/>
  <c r="K115" i="3"/>
  <c r="K177" i="3" s="1"/>
  <c r="M115" i="3"/>
  <c r="M177" i="3" s="1"/>
  <c r="Y85" i="4"/>
  <c r="W85" i="4"/>
  <c r="U85" i="4"/>
  <c r="S85" i="4"/>
  <c r="Q85" i="4"/>
  <c r="O85" i="4"/>
  <c r="M85" i="4"/>
  <c r="K85" i="4"/>
  <c r="I85" i="4"/>
  <c r="G85" i="4"/>
  <c r="K179" i="3" l="1"/>
  <c r="M179" i="3"/>
  <c r="E64" i="3"/>
  <c r="Y78" i="4"/>
  <c r="Y80" i="4" s="1"/>
  <c r="Y77" i="4"/>
  <c r="Y59" i="4"/>
  <c r="Y42" i="4"/>
  <c r="Y44" i="4" s="1"/>
  <c r="Y41" i="4"/>
  <c r="Y87" i="4" s="1"/>
  <c r="Y23" i="4"/>
  <c r="W78" i="4"/>
  <c r="W80" i="4" s="1"/>
  <c r="W77" i="4"/>
  <c r="W59" i="4"/>
  <c r="W42" i="4"/>
  <c r="W44" i="4" s="1"/>
  <c r="W41" i="4"/>
  <c r="W23" i="4"/>
  <c r="U78" i="4"/>
  <c r="U80" i="4" s="1"/>
  <c r="U77" i="4"/>
  <c r="U59" i="4"/>
  <c r="U42" i="4"/>
  <c r="U44" i="4" s="1"/>
  <c r="U41" i="4"/>
  <c r="U87" i="4" s="1"/>
  <c r="U23" i="4"/>
  <c r="S78" i="4"/>
  <c r="S80" i="4" s="1"/>
  <c r="S77" i="4"/>
  <c r="S59" i="4"/>
  <c r="S42" i="4"/>
  <c r="S44" i="4" s="1"/>
  <c r="S41" i="4"/>
  <c r="S23" i="4"/>
  <c r="Q78" i="4"/>
  <c r="Q80" i="4" s="1"/>
  <c r="Q77" i="4"/>
  <c r="Q59" i="4"/>
  <c r="Q42" i="4"/>
  <c r="Q44" i="4" s="1"/>
  <c r="Q41" i="4"/>
  <c r="Q87" i="4" s="1"/>
  <c r="Q23" i="4"/>
  <c r="O78" i="4"/>
  <c r="O80" i="4" s="1"/>
  <c r="O77" i="4"/>
  <c r="O59" i="4"/>
  <c r="O42" i="4"/>
  <c r="O44" i="4" s="1"/>
  <c r="O41" i="4"/>
  <c r="O23" i="4"/>
  <c r="M78" i="4"/>
  <c r="M80" i="4" s="1"/>
  <c r="M77" i="4"/>
  <c r="M59" i="4"/>
  <c r="M42" i="4"/>
  <c r="M44" i="4" s="1"/>
  <c r="M41" i="4"/>
  <c r="M87" i="4" s="1"/>
  <c r="M23" i="4"/>
  <c r="K78" i="4"/>
  <c r="K80" i="4" s="1"/>
  <c r="K77" i="4"/>
  <c r="K59" i="4"/>
  <c r="K42" i="4"/>
  <c r="K44" i="4" s="1"/>
  <c r="K41" i="4"/>
  <c r="K23" i="4"/>
  <c r="I78" i="4"/>
  <c r="I80" i="4" s="1"/>
  <c r="I77" i="4"/>
  <c r="I59" i="4"/>
  <c r="I42" i="4"/>
  <c r="I44" i="4" s="1"/>
  <c r="I41" i="4"/>
  <c r="I87" i="4" s="1"/>
  <c r="I23" i="4"/>
  <c r="G78" i="4"/>
  <c r="G80" i="4" s="1"/>
  <c r="G77" i="4"/>
  <c r="G59" i="4"/>
  <c r="G42" i="4"/>
  <c r="G44" i="4" s="1"/>
  <c r="G41" i="4"/>
  <c r="G23" i="4"/>
  <c r="G87" i="4" l="1"/>
  <c r="K87" i="4"/>
  <c r="O87" i="4"/>
  <c r="S87" i="4"/>
  <c r="W87" i="4"/>
  <c r="G86" i="4"/>
  <c r="G89" i="4"/>
  <c r="I86" i="4"/>
  <c r="I89" i="4"/>
  <c r="K86" i="4"/>
  <c r="K89" i="4"/>
  <c r="M86" i="4"/>
  <c r="M89" i="4"/>
  <c r="O86" i="4"/>
  <c r="O89" i="4"/>
  <c r="Q86" i="4"/>
  <c r="Q89" i="4"/>
  <c r="S86" i="4"/>
  <c r="S89" i="4"/>
  <c r="U86" i="4"/>
  <c r="U89" i="4"/>
  <c r="W86" i="4"/>
  <c r="W89" i="4"/>
  <c r="Y86" i="4"/>
  <c r="Y89" i="4"/>
  <c r="E174" i="3"/>
  <c r="E175" i="3" s="1"/>
  <c r="E179" i="3" s="1"/>
</calcChain>
</file>

<file path=xl/sharedStrings.xml><?xml version="1.0" encoding="utf-8"?>
<sst xmlns="http://schemas.openxmlformats.org/spreadsheetml/2006/main" count="447" uniqueCount="252">
  <si>
    <t>Notes</t>
  </si>
  <si>
    <t>Modifications:</t>
  </si>
  <si>
    <t>Date Modified:</t>
  </si>
  <si>
    <t>Modifier:</t>
  </si>
  <si>
    <t>Date Created:</t>
  </si>
  <si>
    <t>%</t>
  </si>
  <si>
    <t>#</t>
  </si>
  <si>
    <t>GWh</t>
  </si>
  <si>
    <t>MW</t>
  </si>
  <si>
    <t>Average load factor</t>
  </si>
  <si>
    <t>thousand MMBtu</t>
  </si>
  <si>
    <t>State</t>
  </si>
  <si>
    <t>Calculated average peak load</t>
  </si>
  <si>
    <t>Synapse Energy Economics</t>
  </si>
  <si>
    <t>User input</t>
  </si>
  <si>
    <t>Default input</t>
  </si>
  <si>
    <t>Calculated data</t>
  </si>
  <si>
    <t>Key</t>
  </si>
  <si>
    <t xml:space="preserve">   Users should enter their own data</t>
  </si>
  <si>
    <t xml:space="preserve">   Formula should NOT be changed</t>
  </si>
  <si>
    <t xml:space="preserve">   Users can enter their own data if they have values more specific and relevant to their jurisdictions</t>
  </si>
  <si>
    <t>Created by:</t>
  </si>
  <si>
    <t>for Lawrence Berkeley National Laboratory</t>
  </si>
  <si>
    <t xml:space="preserve">for Energy Efficiency Program Administrators </t>
  </si>
  <si>
    <t>Organization name</t>
  </si>
  <si>
    <t>Street</t>
  </si>
  <si>
    <t>City</t>
  </si>
  <si>
    <t>Zip</t>
  </si>
  <si>
    <t xml:space="preserve">Primary contact person </t>
  </si>
  <si>
    <t>Name</t>
  </si>
  <si>
    <t>Title</t>
  </si>
  <si>
    <t>Email</t>
  </si>
  <si>
    <t>Phone</t>
  </si>
  <si>
    <t>Fax</t>
  </si>
  <si>
    <t>Address</t>
  </si>
  <si>
    <t>1. Contact Information</t>
  </si>
  <si>
    <t>2. General Information</t>
  </si>
  <si>
    <t>Utility Regulatory Commission</t>
  </si>
  <si>
    <t>Program Description</t>
  </si>
  <si>
    <t>Input Field</t>
  </si>
  <si>
    <t>Name of the Program Administrator</t>
  </si>
  <si>
    <t>Street number and name</t>
  </si>
  <si>
    <t xml:space="preserve">Contact at the PA responsible for developing SEP program offerings </t>
  </si>
  <si>
    <t>Service Areas Covered</t>
  </si>
  <si>
    <t>Service Area 1</t>
  </si>
  <si>
    <t>Service Area 2</t>
  </si>
  <si>
    <t>Service Area 3</t>
  </si>
  <si>
    <t>Service Area 4</t>
  </si>
  <si>
    <t>Service Area 5</t>
  </si>
  <si>
    <t>Service Area</t>
  </si>
  <si>
    <t>3. SEP Program Offering Overview</t>
  </si>
  <si>
    <t xml:space="preserve">• SEP can build on existing SEM programs by promoting  deeper customer commitment to continuous efficiency improvement,  encouraging lasting changes in the corporate culture, and supporting adoption of practices to capture the full value of efficiency. </t>
  </si>
  <si>
    <r>
      <rPr>
        <sz val="11"/>
        <rFont val="Calibri"/>
        <family val="2"/>
      </rPr>
      <t xml:space="preserve">• </t>
    </r>
    <r>
      <rPr>
        <i/>
        <sz val="11"/>
        <rFont val="Gill Sans MT"/>
        <family val="2"/>
      </rPr>
      <t>SEP can also accompany existing industrial programs, offering customers who may have participated in energy efficiency programs in the past a more rigorous and sustained approach moving forward.</t>
    </r>
  </si>
  <si>
    <t>4. SEP Target Market</t>
  </si>
  <si>
    <t>Industries to be targeted</t>
  </si>
  <si>
    <t>E.g., textiles, food processing, chemicals  manufacturing, water/wastewater treatment</t>
  </si>
  <si>
    <t xml:space="preserve">Total number of facilities </t>
  </si>
  <si>
    <t>Overall approach description</t>
  </si>
  <si>
    <t>Direct marketing activities</t>
  </si>
  <si>
    <t>$</t>
  </si>
  <si>
    <t>Success stories activities</t>
  </si>
  <si>
    <t>Conference activities</t>
  </si>
  <si>
    <t>Messaging description</t>
  </si>
  <si>
    <t>Collateral activities</t>
  </si>
  <si>
    <t xml:space="preserve">Enter expected expenditures for the development of PA-specific SEP collateral pieces, e.g. videos, testimonials, and success stories. </t>
  </si>
  <si>
    <t>Technical assistance description</t>
  </si>
  <si>
    <t>Basis of goal</t>
  </si>
  <si>
    <t>Education and training approach</t>
  </si>
  <si>
    <t>EM&amp;V costs</t>
  </si>
  <si>
    <t>Enter expected costs of evaluation, measurement, and verification to PA.</t>
  </si>
  <si>
    <t>Alice Napoleon</t>
  </si>
  <si>
    <t>617.453.7041</t>
  </si>
  <si>
    <t>anapoleon@synapse-energy.com</t>
  </si>
  <si>
    <t>Describe PA quality control efforts (if any).</t>
  </si>
  <si>
    <t>PA quality control activities</t>
  </si>
  <si>
    <t>Education and training costs</t>
  </si>
  <si>
    <t>Enter expected education and training costs, not including technical assistance.</t>
  </si>
  <si>
    <t xml:space="preserve"> Goal for program year 1</t>
  </si>
  <si>
    <t xml:space="preserve"> Goal for program year 2</t>
  </si>
  <si>
    <t xml:space="preserve"> Goal for program year 3</t>
  </si>
  <si>
    <t>Describe technical assistance offerings, including requirements of participants to receive assistance and when assistance will be provided.</t>
  </si>
  <si>
    <t>Marketing expenses</t>
  </si>
  <si>
    <t>Number of facilities in group</t>
  </si>
  <si>
    <t>Number of SEP program years</t>
  </si>
  <si>
    <t>Facility 1</t>
  </si>
  <si>
    <t>Facility 2</t>
  </si>
  <si>
    <t>Facility 10</t>
  </si>
  <si>
    <t>Facility 9</t>
  </si>
  <si>
    <t>Facility 8</t>
  </si>
  <si>
    <t>Facility 7</t>
  </si>
  <si>
    <t>Facility 6</t>
  </si>
  <si>
    <t>Facility 5</t>
  </si>
  <si>
    <t>Facility 4</t>
  </si>
  <si>
    <t>Facility 3</t>
  </si>
  <si>
    <t>Facility name</t>
  </si>
  <si>
    <t>Average consumption per facility</t>
  </si>
  <si>
    <t>Facilities to be targeted in program year 1</t>
  </si>
  <si>
    <t>Facilities to be targeted in program year 2</t>
  </si>
  <si>
    <t>Facilities to be targeted in program year 3</t>
  </si>
  <si>
    <t>Facilities to be targeted in program year 4</t>
  </si>
  <si>
    <t>Facilities to be targeted in program year 5</t>
  </si>
  <si>
    <t>Annual energy expenditures</t>
  </si>
  <si>
    <t>All Facility Groups</t>
  </si>
  <si>
    <t>Fuel type 1</t>
  </si>
  <si>
    <t xml:space="preserve">E.g., distillate fuel oil, residual fuel oil, natural gas, propane, etc. </t>
  </si>
  <si>
    <t>Electricity</t>
  </si>
  <si>
    <t>Average peak load</t>
  </si>
  <si>
    <t>Fuel type 2</t>
  </si>
  <si>
    <t>Fuel type 3</t>
  </si>
  <si>
    <t>Annual expenditures</t>
  </si>
  <si>
    <t>Total annual energy expenditures</t>
  </si>
  <si>
    <t>All fuels (excluding electricity)</t>
  </si>
  <si>
    <t>Electricity peak load</t>
  </si>
  <si>
    <t xml:space="preserve"> Goal for program year 4</t>
  </si>
  <si>
    <t xml:space="preserve"> Goal for program year 5</t>
  </si>
  <si>
    <t>Unit</t>
  </si>
  <si>
    <t>Goal</t>
  </si>
  <si>
    <t>Enter the numerical goal for program year 1, and corresponding units.</t>
  </si>
  <si>
    <t>Enter the numerical goal for program year 2, and corresponding units.</t>
  </si>
  <si>
    <t>Enter the numerical goal for program year 3, and corresponding units.</t>
  </si>
  <si>
    <t>Enter the numerical goal for program year 4, and corresponding units.</t>
  </si>
  <si>
    <t>Enter the numerical goal for program year 5, and corresponding units.</t>
  </si>
  <si>
    <t>Goals - Qualitative</t>
  </si>
  <si>
    <t>Enter qualitative goal(s).</t>
  </si>
  <si>
    <t>Describe key messages to be conveyed through marketing activities.</t>
  </si>
  <si>
    <t>Describe the overall marketing strategy.</t>
  </si>
  <si>
    <t>8. Education &amp; Training</t>
  </si>
  <si>
    <t>9. Administration: Quality Control, Implementation Contractor Selection and Oversight, Program Approval Process</t>
  </si>
  <si>
    <t>10. Evaluation, Measurement &amp; Verification Planning</t>
  </si>
  <si>
    <t>Indicate the basis of the goal, such as savings or participation (number of facilities, percent of all potential facilities in the PA’s service area, or number of facilities accounting for a percentage of industrial electricity and gas consumption in the PA’s territory).</t>
  </si>
  <si>
    <t>Supporting policies</t>
  </si>
  <si>
    <t>Describe supporting policies, including criteria for facilities to utilize supporting policies (e.g., financial assistance for capital improvements, tax incentives).</t>
  </si>
  <si>
    <t>Opt out/self-direct policy</t>
  </si>
  <si>
    <t>Primary candidates who have opted out</t>
  </si>
  <si>
    <t>Secondary candidates who have opted out</t>
  </si>
  <si>
    <t>Goals should reflect the influence of supporting and opt-out/self-direct policies.</t>
  </si>
  <si>
    <t>Enter number of primary candidate facilities that elected opt out or self-direct</t>
  </si>
  <si>
    <t>Describe the policy allowing opt-out or self-direct, including required criteria for electing, applicable energy sources, duration, etc.</t>
  </si>
  <si>
    <t>Enter number of secondary candidate facilities that elected opt out or self-direct</t>
  </si>
  <si>
    <t>Contractors</t>
  </si>
  <si>
    <t>Selection process</t>
  </si>
  <si>
    <t>Program design and approval process</t>
  </si>
  <si>
    <t>Goals</t>
  </si>
  <si>
    <t>Performance review</t>
  </si>
  <si>
    <t>Oversight</t>
  </si>
  <si>
    <t>Describe performance review, including time frame and performance criteria.</t>
  </si>
  <si>
    <t>Describe oversight activities, including frequency.</t>
  </si>
  <si>
    <t>Describe contractor selection process (if any).</t>
  </si>
  <si>
    <t>Describe contractor performance goals, including basis for goal and units.</t>
  </si>
  <si>
    <t>Initial design</t>
  </si>
  <si>
    <t>Initial review</t>
  </si>
  <si>
    <t>Final design</t>
  </si>
  <si>
    <t>Final review</t>
  </si>
  <si>
    <t>Date</t>
  </si>
  <si>
    <t>Indicate the person(s)responsible for initial design and scheduled completion date.</t>
  </si>
  <si>
    <t>Indicate the person(s)responsible for approval of initial design and scheduled review date.</t>
  </si>
  <si>
    <t>Indicate the person(s)responsible for final design and scheduled completion date.</t>
  </si>
  <si>
    <t>Indicate the person(s)responsible for approval of final design and scheduled review date.</t>
  </si>
  <si>
    <t>Marketing, Administration, and EM&amp;V Costs</t>
  </si>
  <si>
    <t>Goals - Quantitative - incremental</t>
  </si>
  <si>
    <t>Financial incentives description</t>
  </si>
  <si>
    <t>SEP Implementation costs</t>
  </si>
  <si>
    <t xml:space="preserve">Capital Improvement Costs </t>
  </si>
  <si>
    <t>Maintenance</t>
  </si>
  <si>
    <t>Program Year 1</t>
  </si>
  <si>
    <t>Program Year 2</t>
  </si>
  <si>
    <t>Program Year 3</t>
  </si>
  <si>
    <t>Program Year 4</t>
  </si>
  <si>
    <t>Program Year 5</t>
  </si>
  <si>
    <r>
      <t xml:space="preserve">Superior Energy Performance™ (SEP), a strategic energy management program </t>
    </r>
    <r>
      <rPr>
        <sz val="11"/>
        <color theme="4" tint="-0.249977111117893"/>
        <rFont val="Gill Sans MT"/>
        <family val="2"/>
      </rPr>
      <t xml:space="preserve">managed by the U.S. Department of Energy (DOE), offers a comprehensive approach to energy efficiency and promotes continuous, sustained improvement in energy performance from the operation of industrial facilities. SEP extends beyond the global energy management standard, ISO 50001, by adding third-party verified attainment of one of three levels of energy performance improvement (Silver, Gold, and Platinum). SEP builds on the ISO 50001 standard used by industry to analyze and prioritize energy use and consumption by tracking progress with energy performance metrics. Through SEP, facilities discover new opportunities to achieve and validate energy performance improvements.
SEP is a voluntary certification that industrial facilities earn by demonstrating continual improvement in energy efficiency. Organizations can use SEP as a roadmap to achieve ongoing energy improvements and to boost their competitiveness, even if they are not yet ready to pursue SEP or ISO 50001 certification. By attaining SEP certification, industrial facilities receive recognition for implementing a consistent, rigorous, internationally recognized business process for continually improving energy performance and achievement of established energy performance improvement targets. 
In 2007, DOE began developing SEP in collaboration with US industry.  SEP was developed in response to industries’ request for a voluntary program to recognize and verify their ongoing energy management improvements. Between 2008 and 2012, SEP was thoroughly tested and refined through demonstrations in 37 industrial facilities in 27 states.  Starting in 2013, DOE established the Industrial SEP Accelerator to accomplish two important goals: (1) to extend SEP certification from facilities to encompass industrial divisions and companies and (2) to engage new partners, including utilities and energy efficiency program administrators (PAs) in supporting SEP participation. The partners are helping DOE to expand SEP, by identifying and targeting specific industrial customers in their service territories and by assisting customers in its implementation. </t>
    </r>
  </si>
  <si>
    <t>Primary Candidates/Facility Group 1</t>
  </si>
  <si>
    <t>Secondary Candidates/Facility Group 2</t>
  </si>
  <si>
    <t>OR</t>
  </si>
  <si>
    <t>Enter expected expenditures for SEP promotion at conferences, including dues, fees, materials, and labor costs, for the duration of the SEP program offering.</t>
  </si>
  <si>
    <t>Enter expected expenditures for SEP success stories, including outreach, interview, editing, formatting and printing costs, for the duration of the SEP program offering.</t>
  </si>
  <si>
    <t>Enter expected expenditures for SEP direct marketing activities, including account manager labor costs and other expenses, for the duration of the SEP program offering.</t>
  </si>
  <si>
    <t>11. Annual Budget</t>
  </si>
  <si>
    <t>7. Marketing Strategy</t>
  </si>
  <si>
    <t>Enter administrative budget, including quality control, contractor costs, oversight costs, regulatory and energy market (Regional Transmission Organization) filing-related activities.</t>
  </si>
  <si>
    <t>Provide the name of all utility service areas where the SEP program will be offered and corresponding public utility regulatory bodies. If the program differs by utility service area, complete one template for each.</t>
  </si>
  <si>
    <t>Participation Year 1/Months 1-12</t>
  </si>
  <si>
    <t>Incentives</t>
  </si>
  <si>
    <t>Total Costs</t>
  </si>
  <si>
    <t>Subtotal - Incentives</t>
  </si>
  <si>
    <t>Average electricity consumption for Secondary Candidates/Facility Group 2 can be calculated on the 'Facility Detail' tab. These data can be entered in a unique version of the Cost Effectiveness Screening Tool, cell E12. Refer to the Info tab for instructions on using the Screening Tool with this Template.</t>
  </si>
  <si>
    <t xml:space="preserve">Facilities can be grouped by primary vs. secondary facilities (defined on the Info tab), or company, location, or industry. </t>
  </si>
  <si>
    <t>If the classification primary and secondary does not work for the jurisdiction, PAs can use other ways to group candidates (e.g., company, location, or industry). See the Info tab for the definition of secondary.</t>
  </si>
  <si>
    <t>If the classification primary and secondary does not work for the jurisdiction, PAs can use other ways to group candidates (e.g., company, location, or industry). See the Info tab for the definition of primary.</t>
  </si>
  <si>
    <t xml:space="preserve">Enter average consumption per facility for the PA SEP program's primary targeted industrial segment. </t>
  </si>
  <si>
    <t>Total marketing expenses (manual entry)</t>
  </si>
  <si>
    <t>Total marketing expenses (calculated)</t>
  </si>
  <si>
    <r>
      <t xml:space="preserve">Enter total expected marketing expenditures, </t>
    </r>
    <r>
      <rPr>
        <i/>
        <u/>
        <sz val="11"/>
        <color theme="1"/>
        <rFont val="Gill Sans MT"/>
        <family val="2"/>
        <scheme val="minor"/>
      </rPr>
      <t>or</t>
    </r>
    <r>
      <rPr>
        <i/>
        <sz val="11"/>
        <color theme="1"/>
        <rFont val="Gill Sans MT"/>
        <family val="2"/>
        <scheme val="minor"/>
      </rPr>
      <t xml:space="preserve"> individual expense categories below.</t>
    </r>
  </si>
  <si>
    <t>Budget for Incentives</t>
  </si>
  <si>
    <t>Total administrative costs</t>
  </si>
  <si>
    <t>Participation Year 2/Months 13-24</t>
  </si>
  <si>
    <t>Participation Year 3/Months 25-36</t>
  </si>
  <si>
    <t>Participation Year 4/Months 37-48</t>
  </si>
  <si>
    <t>Participation Year 5/Months 49-60</t>
  </si>
  <si>
    <t>Enter Cost Effectivess Screening Tool outputs for the second annual facility cohort. Primary and secondary candidate outputs should be combined.</t>
  </si>
  <si>
    <t>Enter Cost Effectivess Screening Tool outputs for the third annual facility cohort. Primary and secondary candidate outputs should be combined.</t>
  </si>
  <si>
    <t>Enter Cost Effectivess Screening Tool outputs for the fourth annual facility cohort. Primary and secondary candidate outputs should be combined.</t>
  </si>
  <si>
    <t>Enter Cost Effectivess Screening Tool outputs for the fifth annual facility cohort. Primary and secondary candidate outputs should be combined.</t>
  </si>
  <si>
    <t>Enter average annual electricity consumption of primary candidate facilities electing opt out or self-direct</t>
  </si>
  <si>
    <t>Enter average annual other fuel consumption of primary candidate facilities electing opt out or self-direct</t>
  </si>
  <si>
    <t>Enter average annual electricity consumption of secondary candidate facilities electing opt out or self-direct</t>
  </si>
  <si>
    <t>Enter average annual other fuel consumption of secondary candidate facilities electing opt out or self-direct</t>
  </si>
  <si>
    <t>12. Budget Breakdown for Each Facility Cohort by Participation Year</t>
  </si>
  <si>
    <t>Type and descriptions of studies</t>
  </si>
  <si>
    <t>Facility Cohort (All Groups) from Program Year 1</t>
  </si>
  <si>
    <t>Facility Cohort (All Groups) from Program Year 2</t>
  </si>
  <si>
    <t>Enter Cost Effectivess Screening Tool outputs for the first annual facility cohort. Primary and secondary candidate outputs should be combined.</t>
  </si>
  <si>
    <t>See Cost Effectivess Screening Tool, Outputs tab, row 7.</t>
  </si>
  <si>
    <t>See Cost Effectivess Screening Tool, Outputs tab, row 8.</t>
  </si>
  <si>
    <t>See Cost Effectivess Screening Tool, Outputs tab, row 9.</t>
  </si>
  <si>
    <t>Facility Cohort (All Groups) from Program Year 3</t>
  </si>
  <si>
    <t>Facility Cohort (All Groups) from Program Year 4</t>
  </si>
  <si>
    <t>Facility Cohort (All Groups) from Program Year 5</t>
  </si>
  <si>
    <t>Average electricity consumption for Secondary Candidates/Facility Group 2 can be calculated on the 'Facility Detail' tab. These data can be entered in a unique version of the Cost Effectiveness Screening Tool, Inputs tab, cell E14. Refer to the Info tab for instructions on using the Screening Tool with this Template.</t>
  </si>
  <si>
    <t>Average electricity consumption for Primary Candidates/Facility Group 1 can be calculated on the 'Facility Detail' tab. These data can be entered in a unique version of the Cost Effectiveness Screening Tool, Inputs tab, cell E14. Refer to the Info tab for instructions on using the Screening Tool with this Template.</t>
  </si>
  <si>
    <t>E.g., impact evalution, process evaluation, market characterization, energy savings potential, etc.</t>
  </si>
  <si>
    <t>Energy sources targeted by PA</t>
  </si>
  <si>
    <t xml:space="preserve">List all energy sources (fuels) targeted by PA's efficiency programs (e.g., electricity, natural gas, fuel oil) </t>
  </si>
  <si>
    <t>Number of years that PA is planning to make SEP offerings available to new participants</t>
  </si>
  <si>
    <t>Average electric load factor of primary candidate facilities</t>
  </si>
  <si>
    <t>Average annual electricity consumption</t>
  </si>
  <si>
    <t>Average annual fuel consumption</t>
  </si>
  <si>
    <t>Average electric load factor of secondary candidates</t>
  </si>
  <si>
    <t>Average electric peak load</t>
  </si>
  <si>
    <t>Average electricity consumption per primary facility</t>
  </si>
  <si>
    <t>5. Program Goals</t>
  </si>
  <si>
    <t>Average electricity consumption per secondary facility</t>
  </si>
  <si>
    <t xml:space="preserve">Average annual electricity consumption </t>
  </si>
  <si>
    <r>
      <t>6. Incentive Strategy</t>
    </r>
    <r>
      <rPr>
        <b/>
        <sz val="12"/>
        <rFont val="Gill Sans MT"/>
        <family val="2"/>
      </rPr>
      <t xml:space="preserve"> and Eligible Measures for SEP Implementation</t>
    </r>
  </si>
  <si>
    <t>Describe financial incentives, including type of incentive (e.g., financing), any requirements of participants to receive incentives and when incentives will be provided. This may include direct installation services.</t>
  </si>
  <si>
    <t>Links to existing program offerings</t>
  </si>
  <si>
    <t xml:space="preserve">Describe how existing program offerings will be leveraged for facilitating SEP participation, e.g., incentives for capital improvement-related measures.  </t>
  </si>
  <si>
    <t>Describe the overall incentive strategy, such as technical assistance and financial incentives.</t>
  </si>
  <si>
    <t>Describe the education and training efforts for PA staff and contractors, not including technical assistance to participants. Training efforts may include CP EnMS accreditation, training using the DOE web series on ISO 50001 or eGuide to ISO 50001 and SEP, or other training efforts.</t>
  </si>
  <si>
    <t xml:space="preserve">Facility-level data to be tracked by the PA </t>
  </si>
  <si>
    <t xml:space="preserve">Program-level data to be tracked by the PA </t>
  </si>
  <si>
    <t>Average annual consumption</t>
  </si>
  <si>
    <t>Annual electricity consumption</t>
  </si>
  <si>
    <t>Annual fuel consumption</t>
  </si>
  <si>
    <t xml:space="preserve">Enter average consumption per facility for the PA SEP program's secondary industrial segment. </t>
  </si>
  <si>
    <t>Description of overall approach for SEP program implementation</t>
  </si>
  <si>
    <r>
      <t>PAs should track the following program-level information to facilitate proper evaluation of the SEP offering:
• New participants: number and percent of all potential facilities per year
• Repeat participants: number and percent of existing participating facilities per year
• Certifications: number of CP EnMS</t>
    </r>
    <r>
      <rPr>
        <i/>
        <vertAlign val="superscript"/>
        <sz val="11"/>
        <color theme="1"/>
        <rFont val="Gill Sans MT"/>
        <family val="2"/>
        <scheme val="minor"/>
      </rPr>
      <t>TM</t>
    </r>
    <r>
      <rPr>
        <i/>
        <sz val="11"/>
        <color theme="1"/>
        <rFont val="Gill Sans MT"/>
        <family val="2"/>
        <scheme val="minor"/>
      </rPr>
      <t xml:space="preserve">, SEP Lead Auditor, and SEP Performance Verifiers, internal PA staff and external consultants
• Training offered by the PA: number of planned and completed sessions, number of attendees per session 
• Drop outs: facilities that underwent training, accepted technical assistance, or accepted other incentives but did not complete SEP certification or did not complete the minimum term defined by PA
</t>
    </r>
  </si>
  <si>
    <t>Facility-level data should be collected and tracked, but the schedule for collecting these data should be consistent with each facility’s SEP timeline to minimize documentation and reporting costs. PAs can request that the customer provide the following facility-level data from the facility’s EnPI regression, action plans, and SEP certification documentation: 
• Baseline usage: monthly kWh and other fuel use
• Energy savings:  monthly kWh and other fuel savings, on a first-year and lifecycle basis 
• Training offered by the PA: attendees per session (by facility)
•  Energy reviews facilitated by the PA: planned and completed, areas identified for energy performance improvement
•  Action plans: number of action plans completed per customer, projected energy savings per action plan, areas targeted by action plan for energy performance improvement</t>
  </si>
  <si>
    <r>
      <t xml:space="preserve">Average electricity consumption for Primary Candidates/Facility Group 1 is calculated based on inputs in the 'Facility Detail' tab. These data can be entered in a unique version of the </t>
    </r>
    <r>
      <rPr>
        <sz val="11"/>
        <rFont val="Gill Sans MT"/>
        <family val="2"/>
        <scheme val="minor"/>
      </rPr>
      <t>Cost Effectiveness Screening Tool,</t>
    </r>
    <r>
      <rPr>
        <i/>
        <sz val="11"/>
        <rFont val="Gill Sans MT"/>
        <family val="2"/>
        <scheme val="minor"/>
      </rPr>
      <t xml:space="preserve"> Inputs tab, cell E12.. Refer to the Info tab for instructions on using the Screening Tool with this Template.</t>
    </r>
  </si>
  <si>
    <t>Calculated average load factor based on inputs on the 'Facility Detail' tab.</t>
  </si>
  <si>
    <t>SEP Program Planning Template</t>
  </si>
  <si>
    <t>Modified description &amp; title</t>
  </si>
  <si>
    <t xml:space="preserve">The program description to the left was developed by DOE for PAs to use in their plans. Additionally, PAs may want to include specifics on their engagement with DOE to adopt and implement the program in their jurisdictions and comment on how the SEP program would add to or expand upon their offerings through existing industrial programs, such 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</si>
</sst>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3" formatCode="_(* #,##0.00_);_(* \(#,##0.00\);_(* &quot;-&quot;??_);_(@_)"/>
    <numFmt numFmtId="164" formatCode="0.0%"/>
    <numFmt numFmtId="165" formatCode="_(* #,##0_);_(* \(#,##0\);_(* &quot;-&quot;??_);_(@_)"/>
    <numFmt numFmtId="166" formatCode="&quot;$&quot;#,##0\ ;\(&quot;$&quot;#,##0\)"/>
    <numFmt numFmtId="167" formatCode="m/d"/>
  </numFmts>
  <fonts count="55" x14ac:knownFonts="1">
    <font>
      <sz val="10"/>
      <name val="Arial"/>
    </font>
    <font>
      <sz val="11"/>
      <color theme="1"/>
      <name val="Gill Sans MT"/>
      <family val="2"/>
      <scheme val="minor"/>
    </font>
    <font>
      <sz val="11"/>
      <color theme="1"/>
      <name val="Gill Sans MT"/>
      <family val="2"/>
      <scheme val="minor"/>
    </font>
    <font>
      <sz val="10"/>
      <name val="Arial"/>
      <family val="2"/>
    </font>
    <font>
      <b/>
      <sz val="10"/>
      <name val="Arial"/>
      <family val="2"/>
    </font>
    <font>
      <sz val="10"/>
      <name val="Arial"/>
      <family val="2"/>
    </font>
    <font>
      <u/>
      <sz val="10"/>
      <color indexed="12"/>
      <name val="Arial"/>
      <family val="2"/>
    </font>
    <font>
      <i/>
      <sz val="18"/>
      <name val="MS Sans Serif"/>
      <family val="2"/>
    </font>
    <font>
      <u/>
      <sz val="10"/>
      <color indexed="12"/>
      <name val="MS Sans Serif"/>
      <family val="2"/>
    </font>
    <font>
      <sz val="10"/>
      <name val="Courier"/>
      <family val="3"/>
    </font>
    <font>
      <sz val="10"/>
      <name val="Times New Roman"/>
      <family val="1"/>
    </font>
    <font>
      <sz val="10"/>
      <name val="Arial"/>
      <family val="2"/>
    </font>
    <font>
      <i/>
      <sz val="11"/>
      <name val="Gill Sans MT"/>
      <family val="2"/>
    </font>
    <font>
      <sz val="11"/>
      <name val="Calibri"/>
      <family val="2"/>
    </font>
    <font>
      <b/>
      <sz val="11"/>
      <name val="Arial"/>
      <family val="2"/>
    </font>
    <font>
      <sz val="10"/>
      <name val="Arial"/>
      <family val="2"/>
    </font>
    <font>
      <b/>
      <sz val="11"/>
      <name val="Calibri"/>
      <family val="2"/>
    </font>
    <font>
      <b/>
      <sz val="12"/>
      <name val="Gill Sans MT"/>
      <family val="2"/>
    </font>
    <font>
      <u/>
      <sz val="11"/>
      <color theme="10"/>
      <name val="Calibri"/>
      <family val="2"/>
    </font>
    <font>
      <sz val="11"/>
      <color theme="1"/>
      <name val="Gill Sans MT"/>
      <family val="2"/>
      <scheme val="minor"/>
    </font>
    <font>
      <sz val="11"/>
      <name val="Gill Sans MT"/>
      <family val="2"/>
      <scheme val="minor"/>
    </font>
    <font>
      <b/>
      <sz val="16"/>
      <color theme="1"/>
      <name val="Gill Sans MT"/>
      <family val="2"/>
      <scheme val="minor"/>
    </font>
    <font>
      <b/>
      <sz val="12"/>
      <color theme="1"/>
      <name val="Gill Sans MT"/>
      <family val="2"/>
      <scheme val="minor"/>
    </font>
    <font>
      <i/>
      <sz val="11"/>
      <color theme="1"/>
      <name val="Gill Sans MT"/>
      <family val="2"/>
      <scheme val="minor"/>
    </font>
    <font>
      <b/>
      <sz val="11"/>
      <color theme="4"/>
      <name val="Gill Sans MT"/>
      <family val="2"/>
      <scheme val="minor"/>
    </font>
    <font>
      <b/>
      <sz val="11"/>
      <color theme="4" tint="0.79998168889431442"/>
      <name val="Calibri"/>
      <family val="2"/>
    </font>
    <font>
      <sz val="11"/>
      <color theme="0" tint="-0.34998626667073579"/>
      <name val="Gill Sans MT"/>
      <family val="2"/>
      <scheme val="minor"/>
    </font>
    <font>
      <sz val="10"/>
      <color theme="0" tint="-0.34998626667073579"/>
      <name val="Arial"/>
      <family val="2"/>
    </font>
    <font>
      <b/>
      <sz val="11"/>
      <color theme="0" tint="-0.34998626667073579"/>
      <name val="Gill Sans MT"/>
      <family val="2"/>
      <scheme val="minor"/>
    </font>
    <font>
      <i/>
      <sz val="11"/>
      <color rgb="FFFF0000"/>
      <name val="Gill Sans MT"/>
      <family val="2"/>
      <scheme val="minor"/>
    </font>
    <font>
      <b/>
      <sz val="11"/>
      <name val="Gill Sans MT"/>
      <family val="2"/>
      <scheme val="minor"/>
    </font>
    <font>
      <b/>
      <sz val="13"/>
      <name val="Gill Sans MT"/>
      <family val="2"/>
      <scheme val="minor"/>
    </font>
    <font>
      <b/>
      <u/>
      <sz val="11"/>
      <name val="Gill Sans MT"/>
      <family val="2"/>
      <scheme val="minor"/>
    </font>
    <font>
      <u/>
      <sz val="11"/>
      <name val="Gill Sans MT"/>
      <family val="2"/>
      <scheme val="minor"/>
    </font>
    <font>
      <sz val="10"/>
      <name val="Gill Sans MT"/>
      <family val="2"/>
      <scheme val="minor"/>
    </font>
    <font>
      <b/>
      <sz val="14"/>
      <name val="Gill Sans MT"/>
      <family val="2"/>
      <scheme val="minor"/>
    </font>
    <font>
      <sz val="12"/>
      <name val="Gill Sans MT"/>
      <family val="2"/>
      <scheme val="minor"/>
    </font>
    <font>
      <i/>
      <sz val="11"/>
      <name val="Gill Sans MT"/>
      <family val="2"/>
      <scheme val="minor"/>
    </font>
    <font>
      <sz val="10"/>
      <color theme="0" tint="-0.499984740745262"/>
      <name val="Arial"/>
      <family val="2"/>
    </font>
    <font>
      <b/>
      <sz val="12"/>
      <name val="Gill Sans MT"/>
      <family val="2"/>
      <scheme val="minor"/>
    </font>
    <font>
      <sz val="11"/>
      <color theme="4"/>
      <name val="Gill Sans MT"/>
      <family val="2"/>
      <scheme val="minor"/>
    </font>
    <font>
      <sz val="11"/>
      <color theme="4" tint="-0.249977111117893"/>
      <name val="Gill Sans MT"/>
      <family val="2"/>
      <scheme val="minor"/>
    </font>
    <font>
      <sz val="11"/>
      <color theme="4" tint="-0.249977111117893"/>
      <name val="Gill Sans MT"/>
      <family val="2"/>
    </font>
    <font>
      <b/>
      <sz val="11"/>
      <color theme="4" tint="-0.249977111117893"/>
      <name val="Gill Sans MT"/>
      <family val="2"/>
      <scheme val="minor"/>
    </font>
    <font>
      <b/>
      <sz val="10"/>
      <color theme="4" tint="-0.249977111117893"/>
      <name val="Gill Sans MT"/>
      <family val="2"/>
      <scheme val="minor"/>
    </font>
    <font>
      <b/>
      <sz val="11"/>
      <color theme="0" tint="-0.499984740745262"/>
      <name val="Gill Sans MT"/>
      <family val="2"/>
      <scheme val="minor"/>
    </font>
    <font>
      <sz val="11"/>
      <color theme="0" tint="-0.499984740745262"/>
      <name val="Gill Sans MT"/>
      <family val="2"/>
      <scheme val="minor"/>
    </font>
    <font>
      <sz val="11"/>
      <color rgb="FFFF0000"/>
      <name val="Gill Sans MT"/>
      <family val="2"/>
      <scheme val="minor"/>
    </font>
    <font>
      <i/>
      <u/>
      <sz val="11"/>
      <color theme="1"/>
      <name val="Gill Sans MT"/>
      <family val="2"/>
      <scheme val="minor"/>
    </font>
    <font>
      <b/>
      <sz val="10"/>
      <color rgb="FFFF0000"/>
      <name val="Arial"/>
      <family val="2"/>
    </font>
    <font>
      <i/>
      <vertAlign val="superscript"/>
      <sz val="11"/>
      <color theme="1"/>
      <name val="Gill Sans MT"/>
      <family val="2"/>
      <scheme val="minor"/>
    </font>
    <font>
      <sz val="10"/>
      <color theme="0" tint="-0.34998626667073579"/>
      <name val="Gill Sans MT"/>
      <family val="2"/>
      <scheme val="minor"/>
    </font>
    <font>
      <sz val="10"/>
      <color theme="0" tint="-0.499984740745262"/>
      <name val="Gill Sans MT"/>
      <family val="2"/>
      <scheme val="minor"/>
    </font>
    <font>
      <b/>
      <sz val="10"/>
      <name val="Gill Sans MT"/>
      <family val="2"/>
      <scheme val="minor"/>
    </font>
    <font>
      <i/>
      <sz val="10"/>
      <name val="Gill Sans MT"/>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6">
    <border>
      <left/>
      <right/>
      <top/>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0" tint="-0.34998626667073579"/>
      </left>
      <right/>
      <top style="thin">
        <color theme="4"/>
      </top>
      <bottom style="thin">
        <color theme="0" tint="-0.34998626667073579"/>
      </bottom>
      <diagonal/>
    </border>
    <border>
      <left/>
      <right/>
      <top style="thin">
        <color theme="4"/>
      </top>
      <bottom style="thin">
        <color theme="0" tint="-0.34998626667073579"/>
      </bottom>
      <diagonal/>
    </border>
    <border>
      <left/>
      <right style="thin">
        <color theme="0" tint="-0.34998626667073579"/>
      </right>
      <top style="thin">
        <color theme="4"/>
      </top>
      <bottom style="thin">
        <color theme="0" tint="-0.34998626667073579"/>
      </bottom>
      <diagonal/>
    </border>
  </borders>
  <cellStyleXfs count="26">
    <xf numFmtId="0" fontId="0" fillId="0" borderId="0"/>
    <xf numFmtId="43" fontId="11"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7" fillId="0" borderId="1"/>
    <xf numFmtId="2" fontId="3"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applyNumberFormat="0" applyFill="0" applyBorder="0" applyAlignment="0" applyProtection="0"/>
    <xf numFmtId="0" fontId="6" fillId="0" borderId="0" applyNumberFormat="0" applyFill="0" applyBorder="0" applyAlignment="0" applyProtection="0">
      <alignment vertical="top"/>
      <protection locked="0"/>
    </xf>
    <xf numFmtId="0" fontId="19" fillId="0" borderId="0"/>
    <xf numFmtId="0" fontId="19" fillId="0" borderId="0"/>
    <xf numFmtId="0" fontId="3" fillId="0" borderId="0"/>
    <xf numFmtId="0" fontId="9" fillId="0" borderId="0"/>
    <xf numFmtId="0" fontId="3" fillId="0" borderId="0"/>
    <xf numFmtId="0" fontId="19" fillId="0" borderId="0"/>
    <xf numFmtId="0" fontId="3"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cellStyleXfs>
  <cellXfs count="266">
    <xf numFmtId="0" fontId="0" fillId="0" borderId="0" xfId="0"/>
    <xf numFmtId="0" fontId="20" fillId="2" borderId="0" xfId="0" applyFont="1" applyFill="1"/>
    <xf numFmtId="0" fontId="21" fillId="2" borderId="0" xfId="0" applyFont="1" applyFill="1" applyProtection="1">
      <protection locked="0"/>
    </xf>
    <xf numFmtId="0" fontId="20" fillId="2" borderId="0" xfId="0" applyFont="1" applyFill="1" applyProtection="1">
      <protection locked="0"/>
    </xf>
    <xf numFmtId="0" fontId="20" fillId="2" borderId="0" xfId="0" applyFont="1" applyFill="1" applyAlignment="1" applyProtection="1">
      <alignment horizontal="center"/>
      <protection locked="0"/>
    </xf>
    <xf numFmtId="0" fontId="20" fillId="2" borderId="0" xfId="0" applyFont="1" applyFill="1" applyAlignment="1" applyProtection="1">
      <alignment horizontal="right"/>
      <protection locked="0"/>
    </xf>
    <xf numFmtId="0" fontId="22" fillId="2" borderId="2" xfId="0" applyFont="1" applyFill="1" applyBorder="1" applyProtection="1">
      <protection locked="0"/>
    </xf>
    <xf numFmtId="0" fontId="0" fillId="2" borderId="3" xfId="0" applyFill="1" applyBorder="1" applyProtection="1">
      <protection locked="0"/>
    </xf>
    <xf numFmtId="0" fontId="22" fillId="2" borderId="4" xfId="0" applyFont="1" applyFill="1" applyBorder="1" applyProtection="1">
      <protection locked="0"/>
    </xf>
    <xf numFmtId="0" fontId="0" fillId="2" borderId="0" xfId="0" applyFill="1" applyBorder="1" applyProtection="1">
      <protection locked="0"/>
    </xf>
    <xf numFmtId="0" fontId="23" fillId="2" borderId="0"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24" fillId="3" borderId="10" xfId="0" applyFont="1" applyFill="1" applyBorder="1" applyAlignment="1" applyProtection="1">
      <alignment horizontal="center"/>
      <protection locked="0"/>
    </xf>
    <xf numFmtId="0" fontId="0" fillId="2" borderId="4" xfId="0" applyFill="1" applyBorder="1" applyProtection="1">
      <protection locked="0"/>
    </xf>
    <xf numFmtId="0" fontId="24" fillId="2" borderId="0" xfId="0" applyFont="1" applyFill="1" applyBorder="1" applyAlignment="1" applyProtection="1">
      <alignment horizontal="center"/>
      <protection locked="0"/>
    </xf>
    <xf numFmtId="0" fontId="0" fillId="2" borderId="5"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3" fontId="26" fillId="2" borderId="0" xfId="0" applyNumberFormat="1" applyFont="1" applyFill="1" applyBorder="1" applyAlignment="1" applyProtection="1">
      <alignment horizontal="center"/>
    </xf>
    <xf numFmtId="0" fontId="3" fillId="2" borderId="0" xfId="0" applyFont="1" applyFill="1" applyBorder="1" applyAlignment="1" applyProtection="1">
      <alignment horizontal="left" indent="2"/>
      <protection locked="0"/>
    </xf>
    <xf numFmtId="0" fontId="27" fillId="2" borderId="0" xfId="0" applyFont="1" applyFill="1" applyBorder="1" applyAlignment="1" applyProtection="1">
      <alignment horizontal="left" indent="2"/>
      <protection locked="0"/>
    </xf>
    <xf numFmtId="3" fontId="28" fillId="2" borderId="11" xfId="0" applyNumberFormat="1" applyFont="1" applyFill="1" applyBorder="1" applyAlignment="1" applyProtection="1">
      <alignment horizontal="center"/>
    </xf>
    <xf numFmtId="0" fontId="29" fillId="2" borderId="0" xfId="0" applyFont="1" applyFill="1" applyBorder="1" applyAlignment="1" applyProtection="1">
      <alignment horizontal="left" indent="2"/>
      <protection locked="0"/>
    </xf>
    <xf numFmtId="0" fontId="20" fillId="2" borderId="0" xfId="0" applyFont="1" applyFill="1" applyBorder="1" applyProtection="1">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24" fillId="3" borderId="10" xfId="0" applyFont="1" applyFill="1" applyBorder="1" applyAlignment="1" applyProtection="1">
      <alignment horizontal="center" vertical="center"/>
      <protection locked="0"/>
    </xf>
    <xf numFmtId="9" fontId="24" fillId="2" borderId="10" xfId="0" applyNumberFormat="1" applyFont="1" applyFill="1" applyBorder="1" applyAlignment="1" applyProtection="1">
      <alignment horizontal="center" vertical="center"/>
      <protection locked="0"/>
    </xf>
    <xf numFmtId="3" fontId="28" fillId="2" borderId="11" xfId="0" applyNumberFormat="1" applyFont="1" applyFill="1" applyBorder="1" applyAlignment="1" applyProtection="1">
      <alignment horizontal="center" vertical="center"/>
    </xf>
    <xf numFmtId="0" fontId="4" fillId="2" borderId="0" xfId="0" applyFont="1" applyFill="1" applyBorder="1" applyProtection="1">
      <protection locked="0"/>
    </xf>
    <xf numFmtId="0" fontId="30" fillId="2" borderId="0" xfId="0" applyFont="1" applyFill="1" applyProtection="1">
      <protection locked="0"/>
    </xf>
    <xf numFmtId="0" fontId="20" fillId="2" borderId="3" xfId="0" applyFont="1" applyFill="1" applyBorder="1" applyProtection="1">
      <protection locked="0"/>
    </xf>
    <xf numFmtId="164" fontId="28" fillId="2" borderId="0" xfId="20" applyNumberFormat="1" applyFont="1" applyFill="1" applyBorder="1" applyAlignment="1" applyProtection="1">
      <alignment horizontal="center"/>
    </xf>
    <xf numFmtId="9" fontId="28" fillId="2" borderId="0" xfId="20" applyNumberFormat="1" applyFont="1" applyFill="1" applyBorder="1" applyAlignment="1" applyProtection="1">
      <alignment horizontal="center"/>
    </xf>
    <xf numFmtId="3" fontId="31" fillId="2" borderId="0" xfId="2" applyFont="1" applyFill="1" applyAlignment="1">
      <alignment horizontal="left"/>
    </xf>
    <xf numFmtId="0" fontId="20" fillId="2" borderId="0" xfId="0" applyFont="1" applyFill="1" applyAlignment="1">
      <alignment horizontal="left"/>
    </xf>
    <xf numFmtId="3" fontId="20" fillId="2" borderId="0" xfId="2" applyFont="1" applyFill="1" applyAlignment="1">
      <alignment horizontal="right"/>
    </xf>
    <xf numFmtId="0" fontId="30" fillId="2" borderId="0" xfId="0" applyFont="1" applyFill="1" applyAlignment="1">
      <alignment horizontal="left"/>
    </xf>
    <xf numFmtId="0" fontId="30" fillId="2" borderId="0" xfId="0" applyFont="1" applyFill="1" applyAlignment="1">
      <alignment horizontal="right"/>
    </xf>
    <xf numFmtId="14" fontId="20" fillId="2" borderId="0" xfId="0" applyNumberFormat="1" applyFont="1" applyFill="1" applyAlignment="1">
      <alignment horizontal="left"/>
    </xf>
    <xf numFmtId="0" fontId="20" fillId="2" borderId="0" xfId="0" applyFont="1" applyFill="1" applyAlignment="1">
      <alignment horizontal="right"/>
    </xf>
    <xf numFmtId="0" fontId="32" fillId="2" borderId="0" xfId="0" applyFont="1" applyFill="1" applyAlignment="1">
      <alignment horizontal="center"/>
    </xf>
    <xf numFmtId="0" fontId="20" fillId="2" borderId="0" xfId="0" applyFont="1" applyFill="1" applyAlignment="1">
      <alignment horizontal="center"/>
    </xf>
    <xf numFmtId="0" fontId="20" fillId="2" borderId="0" xfId="0" applyFont="1" applyFill="1" applyAlignment="1">
      <alignment horizontal="left" wrapText="1"/>
    </xf>
    <xf numFmtId="3" fontId="20" fillId="2" borderId="0" xfId="2" applyFont="1" applyFill="1" applyAlignment="1">
      <alignment horizontal="center"/>
    </xf>
    <xf numFmtId="0" fontId="33" fillId="2" borderId="0" xfId="0" applyFont="1" applyFill="1" applyAlignment="1">
      <alignment horizontal="center"/>
    </xf>
    <xf numFmtId="0" fontId="34" fillId="2" borderId="0" xfId="0" applyFont="1" applyFill="1" applyAlignment="1">
      <alignment horizontal="center"/>
    </xf>
    <xf numFmtId="0" fontId="34" fillId="2" borderId="0" xfId="0" applyFont="1" applyFill="1"/>
    <xf numFmtId="0" fontId="34" fillId="2" borderId="0" xfId="0" applyFont="1" applyFill="1" applyAlignment="1">
      <alignment horizontal="left"/>
    </xf>
    <xf numFmtId="3" fontId="34" fillId="2" borderId="0" xfId="0" applyNumberFormat="1" applyFont="1" applyFill="1"/>
    <xf numFmtId="0" fontId="18" fillId="2" borderId="0" xfId="10" applyFill="1" applyAlignment="1" applyProtection="1">
      <alignment horizontal="left"/>
    </xf>
    <xf numFmtId="0" fontId="13" fillId="0" borderId="0" xfId="0" applyFont="1"/>
    <xf numFmtId="3" fontId="31" fillId="2" borderId="0" xfId="2" applyFont="1" applyFill="1" applyAlignment="1">
      <alignment horizontal="left" wrapText="1"/>
    </xf>
    <xf numFmtId="3" fontId="35" fillId="2" borderId="0" xfId="2" applyFont="1" applyFill="1" applyAlignment="1">
      <alignment horizontal="left" wrapText="1"/>
    </xf>
    <xf numFmtId="0" fontId="36" fillId="2" borderId="0" xfId="0" applyFont="1" applyFill="1" applyAlignment="1">
      <alignment horizontal="left" wrapText="1"/>
    </xf>
    <xf numFmtId="43" fontId="20" fillId="2" borderId="0" xfId="1" applyFont="1" applyFill="1" applyProtection="1">
      <protection locked="0"/>
    </xf>
    <xf numFmtId="165" fontId="15" fillId="2" borderId="0" xfId="1" applyNumberFormat="1" applyFont="1" applyFill="1" applyBorder="1" applyProtection="1">
      <protection locked="0"/>
    </xf>
    <xf numFmtId="165" fontId="20" fillId="2" borderId="0" xfId="1" applyNumberFormat="1" applyFont="1" applyFill="1" applyProtection="1">
      <protection locked="0"/>
    </xf>
    <xf numFmtId="165" fontId="20" fillId="2" borderId="0" xfId="0" applyNumberFormat="1" applyFont="1" applyFill="1" applyProtection="1">
      <protection locked="0"/>
    </xf>
    <xf numFmtId="0" fontId="27" fillId="2" borderId="6" xfId="0" applyFont="1" applyFill="1" applyBorder="1" applyAlignment="1" applyProtection="1">
      <alignment horizontal="left" indent="2"/>
      <protection locked="0"/>
    </xf>
    <xf numFmtId="0" fontId="20" fillId="2" borderId="6" xfId="0" applyFont="1" applyFill="1" applyBorder="1" applyAlignment="1" applyProtection="1">
      <alignment horizontal="center"/>
      <protection locked="0"/>
    </xf>
    <xf numFmtId="3" fontId="26" fillId="2" borderId="6" xfId="0" applyNumberFormat="1" applyFont="1" applyFill="1" applyBorder="1" applyAlignment="1" applyProtection="1">
      <alignment horizontal="center"/>
    </xf>
    <xf numFmtId="0" fontId="20" fillId="2" borderId="6" xfId="0" applyFont="1" applyFill="1" applyBorder="1" applyProtection="1">
      <protection locked="0"/>
    </xf>
    <xf numFmtId="0" fontId="27" fillId="2" borderId="3" xfId="0" applyFont="1" applyFill="1" applyBorder="1" applyAlignment="1" applyProtection="1">
      <alignment horizontal="left" indent="2"/>
      <protection locked="0"/>
    </xf>
    <xf numFmtId="0" fontId="20" fillId="2" borderId="3" xfId="0" applyFont="1" applyFill="1" applyBorder="1" applyAlignment="1" applyProtection="1">
      <alignment horizontal="center"/>
      <protection locked="0"/>
    </xf>
    <xf numFmtId="3" fontId="26" fillId="2" borderId="3" xfId="0" applyNumberFormat="1" applyFont="1" applyFill="1" applyBorder="1" applyAlignment="1" applyProtection="1">
      <alignment horizontal="center"/>
    </xf>
    <xf numFmtId="0" fontId="3" fillId="2" borderId="3" xfId="0" applyFont="1" applyFill="1" applyBorder="1" applyAlignment="1" applyProtection="1">
      <alignment horizontal="center"/>
      <protection locked="0"/>
    </xf>
    <xf numFmtId="0" fontId="20" fillId="2" borderId="0" xfId="0" applyFont="1" applyFill="1" applyAlignment="1" applyProtection="1">
      <alignment horizontal="left" vertical="center" wrapText="1"/>
      <protection locked="0"/>
    </xf>
    <xf numFmtId="0" fontId="23"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protection locked="0"/>
    </xf>
    <xf numFmtId="0" fontId="29" fillId="2" borderId="3"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4" fillId="2" borderId="0" xfId="0" applyFont="1" applyFill="1" applyBorder="1" applyAlignment="1" applyProtection="1">
      <alignment horizontal="left"/>
      <protection locked="0"/>
    </xf>
    <xf numFmtId="0" fontId="24" fillId="2" borderId="6" xfId="0" applyFont="1" applyFill="1" applyBorder="1" applyAlignment="1" applyProtection="1">
      <alignment horizontal="center"/>
      <protection locked="0"/>
    </xf>
    <xf numFmtId="0" fontId="37" fillId="2" borderId="0" xfId="0" applyFont="1" applyFill="1" applyBorder="1" applyAlignment="1" applyProtection="1">
      <alignment wrapText="1"/>
      <protection locked="0"/>
    </xf>
    <xf numFmtId="0" fontId="3" fillId="2" borderId="0" xfId="0" applyFont="1" applyFill="1" applyBorder="1" applyAlignment="1" applyProtection="1">
      <alignment horizontal="left" indent="4"/>
      <protection locked="0"/>
    </xf>
    <xf numFmtId="0" fontId="3" fillId="2" borderId="0" xfId="0" applyFont="1" applyFill="1" applyBorder="1" applyAlignment="1" applyProtection="1">
      <alignment horizontal="left" wrapText="1" indent="2"/>
      <protection locked="0"/>
    </xf>
    <xf numFmtId="0" fontId="24" fillId="3" borderId="10" xfId="21" applyNumberFormat="1" applyFont="1" applyFill="1" applyBorder="1" applyAlignment="1" applyProtection="1">
      <alignment horizontal="center"/>
      <protection locked="0"/>
    </xf>
    <xf numFmtId="0" fontId="22" fillId="2" borderId="5" xfId="0" applyFont="1" applyFill="1" applyBorder="1" applyProtection="1">
      <protection locked="0"/>
    </xf>
    <xf numFmtId="0" fontId="25" fillId="2" borderId="6" xfId="0" applyFont="1" applyFill="1" applyBorder="1" applyAlignment="1" applyProtection="1">
      <alignment horizontal="center"/>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24" fillId="2" borderId="3" xfId="0" applyFont="1" applyFill="1" applyBorder="1" applyAlignment="1" applyProtection="1">
      <alignment horizontal="center"/>
      <protection locked="0"/>
    </xf>
    <xf numFmtId="0" fontId="25" fillId="2" borderId="3" xfId="0" applyFont="1" applyFill="1" applyBorder="1" applyAlignment="1" applyProtection="1">
      <alignment horizontal="center"/>
      <protection locked="0"/>
    </xf>
    <xf numFmtId="0" fontId="23" fillId="2" borderId="6" xfId="0" applyFont="1" applyFill="1" applyBorder="1" applyProtection="1">
      <protection locked="0"/>
    </xf>
    <xf numFmtId="9" fontId="24" fillId="3" borderId="10" xfId="20" applyFont="1" applyFill="1" applyBorder="1" applyAlignment="1" applyProtection="1">
      <alignment horizontal="center"/>
      <protection locked="0"/>
    </xf>
    <xf numFmtId="6" fontId="38" fillId="2" borderId="6" xfId="0" quotePrefix="1" applyNumberFormat="1" applyFont="1" applyFill="1" applyBorder="1" applyAlignment="1" applyProtection="1">
      <alignment horizontal="center"/>
      <protection locked="0"/>
    </xf>
    <xf numFmtId="0" fontId="30" fillId="2" borderId="0" xfId="0" applyFont="1" applyFill="1" applyAlignment="1" applyProtection="1">
      <alignment horizontal="left" vertical="center" wrapText="1"/>
      <protection locked="0"/>
    </xf>
    <xf numFmtId="0" fontId="16" fillId="2" borderId="0" xfId="0" applyFont="1" applyFill="1" applyBorder="1" applyAlignment="1" applyProtection="1">
      <alignment horizontal="center"/>
      <protection locked="0"/>
    </xf>
    <xf numFmtId="0" fontId="23" fillId="2" borderId="0" xfId="0" applyFont="1" applyFill="1" applyBorder="1" applyAlignment="1" applyProtection="1">
      <alignment horizontal="left" vertical="center" wrapText="1"/>
      <protection locked="0"/>
    </xf>
    <xf numFmtId="0" fontId="37"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protection locked="0"/>
    </xf>
    <xf numFmtId="0" fontId="3" fillId="2" borderId="0" xfId="0" applyFont="1" applyFill="1" applyBorder="1" applyAlignment="1" applyProtection="1">
      <alignment horizontal="left" indent="6"/>
      <protection locked="0"/>
    </xf>
    <xf numFmtId="0" fontId="39" fillId="2" borderId="0" xfId="0" applyFont="1" applyFill="1" applyProtection="1">
      <protection locked="0"/>
    </xf>
    <xf numFmtId="0" fontId="39" fillId="2" borderId="3" xfId="0" applyFont="1" applyFill="1" applyBorder="1" applyProtection="1">
      <protection locked="0"/>
    </xf>
    <xf numFmtId="0" fontId="0" fillId="2" borderId="2" xfId="0" applyFill="1" applyBorder="1" applyProtection="1">
      <protection locked="0"/>
    </xf>
    <xf numFmtId="0" fontId="40" fillId="3" borderId="10" xfId="0" applyFont="1" applyFill="1" applyBorder="1" applyAlignment="1" applyProtection="1">
      <alignment horizontal="left" vertical="center"/>
      <protection locked="0"/>
    </xf>
    <xf numFmtId="0" fontId="30" fillId="2" borderId="0" xfId="0" applyFont="1" applyFill="1" applyBorder="1" applyProtection="1">
      <protection locked="0"/>
    </xf>
    <xf numFmtId="0" fontId="39" fillId="2" borderId="2" xfId="0" applyFont="1" applyFill="1" applyBorder="1" applyProtection="1">
      <protection locked="0"/>
    </xf>
    <xf numFmtId="0" fontId="43" fillId="3" borderId="10" xfId="0" applyFont="1" applyFill="1" applyBorder="1" applyAlignment="1" applyProtection="1">
      <alignment horizontal="center" vertical="center"/>
      <protection locked="0"/>
    </xf>
    <xf numFmtId="9" fontId="43" fillId="2" borderId="10" xfId="0" applyNumberFormat="1" applyFont="1" applyFill="1" applyBorder="1" applyAlignment="1" applyProtection="1">
      <alignment horizontal="center" vertical="center"/>
      <protection locked="0"/>
    </xf>
    <xf numFmtId="0" fontId="43" fillId="3" borderId="10" xfId="0" applyFont="1" applyFill="1" applyBorder="1" applyAlignment="1" applyProtection="1">
      <alignment horizontal="center"/>
      <protection locked="0"/>
    </xf>
    <xf numFmtId="0" fontId="44" fillId="3" borderId="10" xfId="0" applyFont="1" applyFill="1" applyBorder="1" applyAlignment="1" applyProtection="1">
      <alignment horizontal="center"/>
      <protection locked="0"/>
    </xf>
    <xf numFmtId="0" fontId="43" fillId="3" borderId="10" xfId="21" applyNumberFormat="1" applyFont="1" applyFill="1" applyBorder="1" applyAlignment="1" applyProtection="1">
      <alignment horizontal="center"/>
      <protection locked="0"/>
    </xf>
    <xf numFmtId="3" fontId="45" fillId="2" borderId="11" xfId="0" applyNumberFormat="1" applyFont="1" applyFill="1" applyBorder="1" applyAlignment="1" applyProtection="1">
      <alignment horizontal="center" vertical="center"/>
    </xf>
    <xf numFmtId="0" fontId="3" fillId="0" borderId="0" xfId="0" applyFont="1" applyFill="1" applyBorder="1" applyAlignment="1" applyProtection="1">
      <alignment horizontal="left" indent="6"/>
      <protection locked="0"/>
    </xf>
    <xf numFmtId="0" fontId="23" fillId="2" borderId="3"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center" vertical="center" wrapText="1"/>
      <protection locked="0"/>
    </xf>
    <xf numFmtId="0" fontId="23" fillId="2" borderId="0" xfId="0" applyFont="1" applyFill="1" applyBorder="1" applyAlignment="1" applyProtection="1">
      <alignment vertical="center" wrapText="1"/>
      <protection locked="0"/>
    </xf>
    <xf numFmtId="0" fontId="0" fillId="0" borderId="0" xfId="0" applyBorder="1" applyAlignment="1">
      <alignment horizontal="left" vertical="top" wrapText="1"/>
    </xf>
    <xf numFmtId="0" fontId="0" fillId="0" borderId="0" xfId="0" applyBorder="1" applyAlignment="1">
      <alignment vertical="center" wrapText="1"/>
    </xf>
    <xf numFmtId="0" fontId="29" fillId="2" borderId="6" xfId="0" applyFont="1" applyFill="1" applyBorder="1" applyAlignment="1" applyProtection="1">
      <alignment horizontal="left" vertical="center" wrapText="1"/>
      <protection locked="0"/>
    </xf>
    <xf numFmtId="0" fontId="47" fillId="2" borderId="0" xfId="0" applyFont="1" applyFill="1" applyBorder="1" applyProtection="1">
      <protection locked="0"/>
    </xf>
    <xf numFmtId="3" fontId="28" fillId="2" borderId="0" xfId="0" applyNumberFormat="1" applyFont="1" applyFill="1" applyBorder="1" applyAlignment="1" applyProtection="1">
      <alignment horizontal="center" vertical="center"/>
    </xf>
    <xf numFmtId="3" fontId="30" fillId="2" borderId="0" xfId="0" applyNumberFormat="1" applyFont="1" applyFill="1" applyBorder="1" applyAlignment="1" applyProtection="1">
      <alignment horizontal="center" vertical="center"/>
    </xf>
    <xf numFmtId="0" fontId="43" fillId="2" borderId="0" xfId="0" applyFont="1" applyFill="1" applyBorder="1" applyAlignment="1" applyProtection="1">
      <alignment horizontal="center"/>
      <protection locked="0"/>
    </xf>
    <xf numFmtId="3" fontId="43" fillId="2" borderId="0" xfId="0" applyNumberFormat="1" applyFont="1" applyFill="1" applyBorder="1" applyAlignment="1" applyProtection="1">
      <alignment horizontal="center"/>
      <protection locked="0"/>
    </xf>
    <xf numFmtId="0" fontId="43" fillId="2" borderId="0" xfId="21" applyNumberFormat="1" applyFont="1" applyFill="1" applyBorder="1" applyAlignment="1" applyProtection="1">
      <alignment horizontal="center"/>
      <protection locked="0"/>
    </xf>
    <xf numFmtId="0" fontId="0" fillId="2" borderId="0" xfId="0" applyFill="1" applyBorder="1" applyAlignment="1">
      <alignment horizontal="left" vertical="center" wrapText="1"/>
    </xf>
    <xf numFmtId="0" fontId="0" fillId="2" borderId="0" xfId="0" applyFill="1" applyBorder="1" applyAlignment="1">
      <alignment horizontal="left" vertical="top" wrapText="1"/>
    </xf>
    <xf numFmtId="0" fontId="23"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center" wrapText="1"/>
      <protection locked="0"/>
    </xf>
    <xf numFmtId="0" fontId="37" fillId="2" borderId="8" xfId="0" applyFont="1" applyFill="1" applyBorder="1" applyAlignment="1" applyProtection="1">
      <alignment horizontal="left" wrapText="1"/>
      <protection locked="0"/>
    </xf>
    <xf numFmtId="0" fontId="37" fillId="2" borderId="0"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4" xfId="0" applyFont="1" applyFill="1" applyBorder="1" applyProtection="1">
      <protection locked="0"/>
    </xf>
    <xf numFmtId="0" fontId="20" fillId="2" borderId="5" xfId="0" applyFont="1" applyFill="1" applyBorder="1" applyProtection="1">
      <protection locked="0"/>
    </xf>
    <xf numFmtId="0" fontId="20" fillId="2" borderId="0" xfId="0" applyFont="1" applyFill="1" applyBorder="1" applyAlignment="1" applyProtection="1">
      <protection locked="0"/>
    </xf>
    <xf numFmtId="0" fontId="23" fillId="2" borderId="8" xfId="0" applyFont="1" applyFill="1" applyBorder="1" applyProtection="1">
      <protection locked="0"/>
    </xf>
    <xf numFmtId="0" fontId="37" fillId="2" borderId="8" xfId="0" applyFont="1" applyFill="1" applyBorder="1" applyAlignment="1" applyProtection="1">
      <alignment wrapText="1"/>
      <protection locked="0"/>
    </xf>
    <xf numFmtId="0" fontId="23" fillId="2" borderId="6" xfId="0" applyFont="1" applyFill="1" applyBorder="1" applyAlignment="1" applyProtection="1">
      <alignment horizontal="left" vertical="center" wrapText="1"/>
    </xf>
    <xf numFmtId="0" fontId="23" fillId="2" borderId="3" xfId="0" applyFont="1" applyFill="1" applyBorder="1" applyAlignment="1" applyProtection="1">
      <alignment horizontal="left" vertical="center" wrapText="1"/>
    </xf>
    <xf numFmtId="0" fontId="23" fillId="2" borderId="8" xfId="0" applyFont="1" applyFill="1" applyBorder="1" applyAlignment="1" applyProtection="1">
      <alignment vertical="center" wrapText="1"/>
      <protection locked="0"/>
    </xf>
    <xf numFmtId="0" fontId="23" fillId="2" borderId="0" xfId="0" applyFont="1" applyFill="1" applyBorder="1" applyAlignment="1" applyProtection="1">
      <alignment horizontal="left" vertical="center" wrapText="1"/>
      <protection locked="0"/>
    </xf>
    <xf numFmtId="0" fontId="37" fillId="2" borderId="8" xfId="0" applyFont="1" applyFill="1" applyBorder="1" applyAlignment="1" applyProtection="1">
      <alignment vertical="center" wrapText="1"/>
      <protection locked="0"/>
    </xf>
    <xf numFmtId="0" fontId="23" fillId="2" borderId="0"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23" fillId="2" borderId="8"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indent="1"/>
      <protection locked="0"/>
    </xf>
    <xf numFmtId="3" fontId="28" fillId="0" borderId="11" xfId="0" applyNumberFormat="1" applyFont="1" applyFill="1" applyBorder="1" applyAlignment="1" applyProtection="1">
      <alignment horizontal="center" vertical="center"/>
    </xf>
    <xf numFmtId="0" fontId="0" fillId="2" borderId="4" xfId="0" applyFill="1" applyBorder="1" applyAlignment="1" applyProtection="1">
      <alignment vertical="top"/>
      <protection locked="0"/>
    </xf>
    <xf numFmtId="0" fontId="3" fillId="2" borderId="0" xfId="0" applyFont="1" applyFill="1" applyBorder="1" applyAlignment="1" applyProtection="1">
      <alignment horizontal="center" vertical="top"/>
      <protection locked="0"/>
    </xf>
    <xf numFmtId="0" fontId="24" fillId="2" borderId="0" xfId="0" applyFont="1" applyFill="1" applyBorder="1" applyAlignment="1" applyProtection="1">
      <alignment horizontal="center" vertical="top"/>
      <protection locked="0"/>
    </xf>
    <xf numFmtId="0" fontId="0" fillId="2" borderId="0" xfId="0" applyFill="1" applyBorder="1" applyAlignment="1" applyProtection="1">
      <alignment vertical="top"/>
      <protection locked="0"/>
    </xf>
    <xf numFmtId="0" fontId="37" fillId="2" borderId="8" xfId="0" applyFont="1" applyFill="1" applyBorder="1" applyAlignment="1" applyProtection="1">
      <alignment vertical="top" wrapText="1"/>
      <protection locked="0"/>
    </xf>
    <xf numFmtId="0" fontId="20" fillId="2" borderId="0" xfId="0" applyFont="1" applyFill="1" applyAlignment="1" applyProtection="1">
      <alignment vertical="top"/>
      <protection locked="0"/>
    </xf>
    <xf numFmtId="0" fontId="0" fillId="2" borderId="4" xfId="0" applyFill="1" applyBorder="1" applyAlignment="1" applyProtection="1">
      <alignment vertical="center"/>
      <protection locked="0"/>
    </xf>
    <xf numFmtId="0" fontId="20" fillId="2" borderId="0" xfId="0"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2" borderId="8" xfId="0" applyFill="1" applyBorder="1" applyAlignment="1" applyProtection="1">
      <alignment vertical="center"/>
      <protection locked="0"/>
    </xf>
    <xf numFmtId="0" fontId="20" fillId="2" borderId="0" xfId="0" applyFont="1" applyFill="1" applyAlignment="1" applyProtection="1">
      <alignment vertical="center"/>
      <protection locked="0"/>
    </xf>
    <xf numFmtId="0" fontId="20" fillId="2" borderId="0" xfId="0" applyFont="1" applyFill="1" applyBorder="1" applyAlignment="1" applyProtection="1">
      <alignment vertical="center"/>
      <protection locked="0"/>
    </xf>
    <xf numFmtId="0" fontId="37"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protection locked="0"/>
    </xf>
    <xf numFmtId="165" fontId="15" fillId="2" borderId="0" xfId="4" applyNumberFormat="1" applyFont="1" applyFill="1" applyBorder="1" applyAlignment="1" applyProtection="1">
      <alignment vertical="center"/>
      <protection locked="0"/>
    </xf>
    <xf numFmtId="165" fontId="20" fillId="2" borderId="0" xfId="4" applyNumberFormat="1" applyFont="1" applyFill="1" applyAlignment="1" applyProtection="1">
      <alignment vertical="center"/>
      <protection locked="0"/>
    </xf>
    <xf numFmtId="165" fontId="20" fillId="2" borderId="0" xfId="0" applyNumberFormat="1" applyFont="1" applyFill="1" applyAlignment="1" applyProtection="1">
      <alignment vertical="center"/>
      <protection locked="0"/>
    </xf>
    <xf numFmtId="43" fontId="20" fillId="2" borderId="0" xfId="4" applyFont="1" applyFill="1" applyAlignment="1" applyProtection="1">
      <alignment vertical="center"/>
      <protection locked="0"/>
    </xf>
    <xf numFmtId="0" fontId="36" fillId="2" borderId="0" xfId="0" applyFont="1" applyFill="1" applyBorder="1" applyProtection="1">
      <protection locked="0"/>
    </xf>
    <xf numFmtId="0" fontId="23" fillId="2" borderId="18" xfId="0" applyFont="1" applyFill="1" applyBorder="1" applyAlignment="1" applyProtection="1">
      <alignment vertical="top" wrapText="1"/>
      <protection locked="0"/>
    </xf>
    <xf numFmtId="0" fontId="20" fillId="2" borderId="7" xfId="0" applyFont="1" applyFill="1" applyBorder="1" applyProtection="1">
      <protection locked="0"/>
    </xf>
    <xf numFmtId="0" fontId="20" fillId="2" borderId="8" xfId="0" applyFont="1" applyFill="1" applyBorder="1" applyProtection="1">
      <protection locked="0"/>
    </xf>
    <xf numFmtId="0" fontId="20" fillId="2" borderId="9" xfId="0" applyFont="1" applyFill="1" applyBorder="1" applyProtection="1">
      <protection locked="0"/>
    </xf>
    <xf numFmtId="0" fontId="22" fillId="2" borderId="6" xfId="0" applyFont="1" applyFill="1" applyBorder="1" applyProtection="1">
      <protection locked="0"/>
    </xf>
    <xf numFmtId="0" fontId="3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left" indent="3"/>
      <protection locked="0"/>
    </xf>
    <xf numFmtId="0" fontId="23" fillId="2" borderId="0"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43" fillId="3" borderId="12" xfId="21" applyNumberFormat="1" applyFont="1" applyFill="1" applyBorder="1" applyAlignment="1" applyProtection="1">
      <alignment horizontal="center"/>
      <protection locked="0"/>
    </xf>
    <xf numFmtId="0" fontId="43" fillId="3" borderId="13" xfId="21" applyNumberFormat="1" applyFont="1" applyFill="1" applyBorder="1" applyAlignment="1" applyProtection="1">
      <alignment horizontal="center"/>
      <protection locked="0"/>
    </xf>
    <xf numFmtId="0" fontId="43" fillId="3" borderId="14" xfId="21" applyNumberFormat="1" applyFont="1" applyFill="1" applyBorder="1" applyAlignment="1" applyProtection="1">
      <alignment horizontal="center"/>
      <protection locked="0"/>
    </xf>
    <xf numFmtId="0" fontId="23" fillId="2" borderId="8" xfId="0" applyFont="1" applyFill="1" applyBorder="1" applyAlignment="1" applyProtection="1">
      <alignment horizontal="left" vertical="center" wrapText="1"/>
      <protection locked="0"/>
    </xf>
    <xf numFmtId="0" fontId="47" fillId="2" borderId="0" xfId="0" applyFont="1" applyFill="1" applyProtection="1">
      <protection locked="0"/>
    </xf>
    <xf numFmtId="0" fontId="49" fillId="2" borderId="3" xfId="0" applyFont="1" applyFill="1" applyBorder="1" applyProtection="1">
      <protection locked="0"/>
    </xf>
    <xf numFmtId="0" fontId="36" fillId="2" borderId="6" xfId="0" applyFont="1" applyFill="1" applyBorder="1" applyProtection="1">
      <protection locked="0"/>
    </xf>
    <xf numFmtId="0" fontId="13" fillId="0" borderId="0" xfId="0" applyFont="1" applyFill="1"/>
    <xf numFmtId="0" fontId="20" fillId="0" borderId="0" xfId="0" applyFont="1" applyFill="1"/>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9" fontId="20" fillId="2" borderId="0" xfId="20" applyFont="1" applyFill="1" applyBorder="1" applyProtection="1">
      <protection locked="0"/>
    </xf>
    <xf numFmtId="9" fontId="30" fillId="2" borderId="0" xfId="20" applyFont="1" applyFill="1" applyBorder="1" applyProtection="1">
      <protection locked="0"/>
    </xf>
    <xf numFmtId="9" fontId="28" fillId="2" borderId="11" xfId="20" applyFont="1" applyFill="1" applyBorder="1" applyAlignment="1" applyProtection="1">
      <alignment horizontal="center" vertical="center"/>
    </xf>
    <xf numFmtId="0" fontId="1" fillId="2" borderId="0" xfId="0" applyFont="1" applyFill="1" applyBorder="1" applyAlignment="1" applyProtection="1">
      <alignment horizontal="left" indent="2"/>
      <protection locked="0"/>
    </xf>
    <xf numFmtId="0" fontId="30" fillId="0" borderId="3" xfId="0" applyFont="1" applyBorder="1" applyAlignment="1">
      <alignment horizontal="left" vertical="center" indent="4"/>
    </xf>
    <xf numFmtId="0" fontId="20" fillId="2" borderId="0" xfId="0" applyFont="1" applyFill="1" applyBorder="1" applyAlignment="1" applyProtection="1">
      <alignment horizontal="left"/>
      <protection locked="0"/>
    </xf>
    <xf numFmtId="0" fontId="34" fillId="2" borderId="0" xfId="0" applyFont="1" applyFill="1" applyBorder="1" applyAlignment="1" applyProtection="1">
      <alignment horizontal="left" indent="2"/>
      <protection locked="0"/>
    </xf>
    <xf numFmtId="0" fontId="20" fillId="0" borderId="0" xfId="0" applyFont="1" applyBorder="1" applyAlignment="1">
      <alignment horizontal="left" vertical="center" indent="6"/>
    </xf>
    <xf numFmtId="0" fontId="51" fillId="2" borderId="6" xfId="0" applyFont="1" applyFill="1" applyBorder="1" applyAlignment="1" applyProtection="1">
      <alignment horizontal="left" indent="2"/>
      <protection locked="0"/>
    </xf>
    <xf numFmtId="0" fontId="51" fillId="2" borderId="0" xfId="0" applyFont="1" applyFill="1" applyBorder="1" applyAlignment="1" applyProtection="1">
      <alignment horizontal="left" indent="2"/>
      <protection locked="0"/>
    </xf>
    <xf numFmtId="0" fontId="51" fillId="2" borderId="3" xfId="0" applyFont="1" applyFill="1" applyBorder="1" applyAlignment="1" applyProtection="1">
      <alignment horizontal="left" indent="2"/>
      <protection locked="0"/>
    </xf>
    <xf numFmtId="0" fontId="34" fillId="2" borderId="0" xfId="0" applyFont="1" applyFill="1" applyBorder="1" applyAlignment="1" applyProtection="1">
      <alignment horizontal="left"/>
      <protection locked="0"/>
    </xf>
    <xf numFmtId="0" fontId="34" fillId="2" borderId="6" xfId="0" applyFont="1" applyFill="1" applyBorder="1" applyAlignment="1" applyProtection="1">
      <alignment horizontal="left"/>
      <protection locked="0"/>
    </xf>
    <xf numFmtId="0" fontId="34" fillId="2" borderId="3" xfId="0" applyFont="1" applyFill="1" applyBorder="1" applyAlignment="1" applyProtection="1">
      <alignment horizontal="left"/>
      <protection locked="0"/>
    </xf>
    <xf numFmtId="0" fontId="20" fillId="2" borderId="0"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left" vertical="top"/>
      <protection locked="0"/>
    </xf>
    <xf numFmtId="0" fontId="30" fillId="2" borderId="0" xfId="0" applyFont="1" applyFill="1" applyBorder="1" applyAlignment="1" applyProtection="1">
      <alignment horizontal="left"/>
      <protection locked="0"/>
    </xf>
    <xf numFmtId="0" fontId="34" fillId="2" borderId="0" xfId="0" applyFont="1" applyFill="1" applyBorder="1" applyAlignment="1" applyProtection="1">
      <alignment horizontal="left" wrapText="1" indent="2"/>
      <protection locked="0"/>
    </xf>
    <xf numFmtId="0" fontId="34" fillId="2" borderId="0" xfId="0" applyFont="1" applyFill="1" applyBorder="1" applyAlignment="1" applyProtection="1">
      <alignment horizontal="left" vertical="top" indent="2"/>
      <protection locked="0"/>
    </xf>
    <xf numFmtId="0" fontId="34" fillId="2" borderId="0" xfId="0" applyFont="1" applyFill="1" applyBorder="1" applyAlignment="1" applyProtection="1">
      <alignment horizontal="left" vertical="center" indent="4"/>
      <protection locked="0"/>
    </xf>
    <xf numFmtId="0" fontId="34" fillId="2" borderId="0" xfId="0" applyFont="1" applyFill="1" applyBorder="1" applyAlignment="1" applyProtection="1">
      <alignment horizontal="left" wrapText="1" indent="4"/>
      <protection locked="0"/>
    </xf>
    <xf numFmtId="0" fontId="34" fillId="2" borderId="0" xfId="0" applyFont="1" applyFill="1" applyBorder="1" applyAlignment="1" applyProtection="1">
      <alignment horizontal="left" vertical="center" indent="2"/>
      <protection locked="0"/>
    </xf>
    <xf numFmtId="0" fontId="34" fillId="2" borderId="0" xfId="0" applyFont="1" applyFill="1" applyBorder="1" applyAlignment="1" applyProtection="1">
      <alignment horizontal="left" indent="4"/>
      <protection locked="0"/>
    </xf>
    <xf numFmtId="0" fontId="34" fillId="2" borderId="6" xfId="0" applyFont="1" applyFill="1" applyBorder="1" applyProtection="1">
      <protection locked="0"/>
    </xf>
    <xf numFmtId="0" fontId="34" fillId="2" borderId="3" xfId="0" applyFont="1" applyFill="1" applyBorder="1" applyProtection="1">
      <protection locked="0"/>
    </xf>
    <xf numFmtId="0" fontId="34" fillId="2" borderId="0" xfId="0" applyFont="1" applyFill="1" applyBorder="1" applyProtection="1">
      <protection locked="0"/>
    </xf>
    <xf numFmtId="0" fontId="20" fillId="2" borderId="0" xfId="0" applyFont="1" applyFill="1" applyBorder="1" applyAlignment="1" applyProtection="1">
      <alignment vertical="top"/>
      <protection locked="0"/>
    </xf>
    <xf numFmtId="0" fontId="52" fillId="2" borderId="6" xfId="0" applyFont="1" applyFill="1" applyBorder="1" applyAlignment="1" applyProtection="1">
      <alignment horizontal="left" indent="2"/>
      <protection locked="0"/>
    </xf>
    <xf numFmtId="0" fontId="34" fillId="2" borderId="0" xfId="0" applyFont="1" applyFill="1" applyBorder="1" applyAlignment="1" applyProtection="1">
      <alignment horizontal="left" vertical="top"/>
      <protection locked="0"/>
    </xf>
    <xf numFmtId="0" fontId="53" fillId="2" borderId="0" xfId="0" applyFont="1" applyFill="1" applyBorder="1" applyAlignment="1" applyProtection="1">
      <alignment horizontal="left" indent="2"/>
      <protection locked="0"/>
    </xf>
    <xf numFmtId="0" fontId="54" fillId="2" borderId="0" xfId="0" applyFont="1" applyFill="1" applyBorder="1" applyAlignment="1" applyProtection="1">
      <alignment horizontal="left" indent="3"/>
      <protection locked="0"/>
    </xf>
    <xf numFmtId="0" fontId="34" fillId="2" borderId="0" xfId="0" applyFont="1" applyFill="1" applyBorder="1" applyAlignment="1" applyProtection="1">
      <alignment horizontal="left" indent="1"/>
      <protection locked="0"/>
    </xf>
    <xf numFmtId="0" fontId="53" fillId="2" borderId="3" xfId="0" applyFont="1" applyFill="1" applyBorder="1" applyProtection="1">
      <protection locked="0"/>
    </xf>
    <xf numFmtId="0" fontId="34" fillId="2" borderId="0" xfId="0" applyFont="1" applyFill="1" applyBorder="1" applyAlignment="1" applyProtection="1">
      <alignment horizontal="left" indent="3"/>
      <protection locked="0"/>
    </xf>
    <xf numFmtId="0" fontId="34" fillId="2" borderId="0" xfId="0" applyFont="1" applyFill="1" applyBorder="1" applyAlignment="1" applyProtection="1">
      <alignment horizontal="left" indent="5"/>
      <protection locked="0"/>
    </xf>
    <xf numFmtId="0" fontId="23" fillId="2" borderId="0"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23" fillId="2" borderId="0" xfId="0" applyFont="1" applyFill="1" applyBorder="1" applyAlignment="1" applyProtection="1">
      <alignment horizontal="left" vertical="top" wrapText="1"/>
      <protection locked="0"/>
    </xf>
    <xf numFmtId="0" fontId="43" fillId="3" borderId="12" xfId="21" applyNumberFormat="1" applyFont="1" applyFill="1" applyBorder="1" applyAlignment="1" applyProtection="1">
      <alignment horizontal="center"/>
      <protection locked="0"/>
    </xf>
    <xf numFmtId="0" fontId="43" fillId="3" borderId="13" xfId="21" applyNumberFormat="1" applyFont="1" applyFill="1" applyBorder="1" applyAlignment="1" applyProtection="1">
      <alignment horizontal="center"/>
      <protection locked="0"/>
    </xf>
    <xf numFmtId="0" fontId="43" fillId="3" borderId="14" xfId="21" applyNumberFormat="1" applyFont="1" applyFill="1" applyBorder="1" applyAlignment="1" applyProtection="1">
      <alignment horizontal="center"/>
      <protection locked="0"/>
    </xf>
    <xf numFmtId="0" fontId="23" fillId="2" borderId="8"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37" fillId="2" borderId="0" xfId="0" applyFont="1" applyFill="1" applyBorder="1" applyAlignment="1" applyProtection="1">
      <alignment horizontal="left" vertical="center" wrapText="1"/>
      <protection locked="0"/>
    </xf>
    <xf numFmtId="0" fontId="0" fillId="2" borderId="0" xfId="0" applyFill="1" applyBorder="1" applyAlignment="1">
      <alignment horizontal="left" vertical="top" wrapText="1"/>
    </xf>
    <xf numFmtId="0" fontId="41" fillId="3" borderId="12" xfId="0" applyFont="1" applyFill="1" applyBorder="1" applyAlignment="1" applyProtection="1">
      <alignment horizontal="left" vertical="center"/>
      <protection locked="0"/>
    </xf>
    <xf numFmtId="0" fontId="41" fillId="3" borderId="13" xfId="0" applyFont="1" applyFill="1" applyBorder="1" applyAlignment="1" applyProtection="1">
      <alignment horizontal="left" vertical="center"/>
      <protection locked="0"/>
    </xf>
    <xf numFmtId="0" fontId="41" fillId="3" borderId="14" xfId="0" applyFont="1" applyFill="1" applyBorder="1" applyAlignment="1" applyProtection="1">
      <alignment horizontal="left" vertical="center"/>
      <protection locked="0"/>
    </xf>
    <xf numFmtId="0" fontId="41" fillId="3" borderId="15" xfId="0" applyFont="1" applyFill="1" applyBorder="1" applyAlignment="1" applyProtection="1">
      <alignment horizontal="left" wrapText="1"/>
      <protection locked="0"/>
    </xf>
    <xf numFmtId="0" fontId="41" fillId="3" borderId="16" xfId="0" applyFont="1" applyFill="1" applyBorder="1" applyAlignment="1" applyProtection="1">
      <alignment horizontal="left" wrapText="1"/>
      <protection locked="0"/>
    </xf>
    <xf numFmtId="0" fontId="41" fillId="3" borderId="17" xfId="0" applyFont="1" applyFill="1" applyBorder="1" applyAlignment="1" applyProtection="1">
      <alignment horizontal="left" wrapText="1"/>
      <protection locked="0"/>
    </xf>
    <xf numFmtId="0" fontId="41" fillId="3" borderId="18" xfId="0" applyFont="1" applyFill="1" applyBorder="1" applyAlignment="1" applyProtection="1">
      <alignment horizontal="left" wrapText="1"/>
      <protection locked="0"/>
    </xf>
    <xf numFmtId="0" fontId="41" fillId="3" borderId="0" xfId="0" applyFont="1" applyFill="1" applyBorder="1" applyAlignment="1" applyProtection="1">
      <alignment horizontal="left" wrapText="1"/>
      <protection locked="0"/>
    </xf>
    <xf numFmtId="0" fontId="41" fillId="3" borderId="19" xfId="0" applyFont="1" applyFill="1" applyBorder="1" applyAlignment="1" applyProtection="1">
      <alignment horizontal="left" wrapText="1"/>
      <protection locked="0"/>
    </xf>
    <xf numFmtId="0" fontId="41" fillId="3" borderId="20" xfId="0" applyFont="1" applyFill="1" applyBorder="1" applyAlignment="1" applyProtection="1">
      <alignment horizontal="left" wrapText="1"/>
      <protection locked="0"/>
    </xf>
    <xf numFmtId="0" fontId="41" fillId="3" borderId="21" xfId="0" applyFont="1" applyFill="1" applyBorder="1" applyAlignment="1" applyProtection="1">
      <alignment horizontal="left" wrapText="1"/>
      <protection locked="0"/>
    </xf>
    <xf numFmtId="0" fontId="41" fillId="3" borderId="22" xfId="0" applyFont="1" applyFill="1" applyBorder="1" applyAlignment="1" applyProtection="1">
      <alignment horizontal="left" wrapText="1"/>
      <protection locked="0"/>
    </xf>
    <xf numFmtId="9" fontId="41" fillId="2" borderId="12" xfId="0" applyNumberFormat="1" applyFont="1" applyFill="1" applyBorder="1" applyAlignment="1" applyProtection="1">
      <alignment horizontal="left" vertical="center"/>
      <protection locked="0"/>
    </xf>
    <xf numFmtId="9" fontId="41" fillId="2" borderId="13" xfId="0" applyNumberFormat="1" applyFont="1" applyFill="1" applyBorder="1" applyAlignment="1" applyProtection="1">
      <alignment horizontal="left" vertical="center"/>
      <protection locked="0"/>
    </xf>
    <xf numFmtId="9" fontId="41" fillId="2" borderId="14" xfId="0" applyNumberFormat="1" applyFont="1" applyFill="1" applyBorder="1" applyAlignment="1" applyProtection="1">
      <alignment horizontal="left" vertical="center"/>
      <protection locked="0"/>
    </xf>
    <xf numFmtId="3" fontId="46" fillId="2" borderId="23" xfId="0" applyNumberFormat="1" applyFont="1" applyFill="1" applyBorder="1" applyAlignment="1" applyProtection="1">
      <alignment horizontal="left" vertical="center"/>
    </xf>
    <xf numFmtId="3" fontId="46" fillId="2" borderId="24" xfId="0" applyNumberFormat="1" applyFont="1" applyFill="1" applyBorder="1" applyAlignment="1" applyProtection="1">
      <alignment horizontal="left" vertical="center"/>
    </xf>
    <xf numFmtId="3" fontId="46" fillId="2" borderId="25" xfId="0" applyNumberFormat="1" applyFont="1" applyFill="1" applyBorder="1" applyAlignment="1" applyProtection="1">
      <alignment horizontal="left" vertical="center"/>
    </xf>
    <xf numFmtId="0" fontId="23" fillId="2" borderId="8" xfId="0" applyFont="1" applyFill="1" applyBorder="1" applyAlignment="1" applyProtection="1">
      <alignment horizontal="left" vertical="center" wrapText="1"/>
      <protection locked="0"/>
    </xf>
    <xf numFmtId="0" fontId="37" fillId="2" borderId="8" xfId="0" applyFont="1" applyFill="1" applyBorder="1" applyAlignment="1" applyProtection="1">
      <alignment horizontal="left" vertical="center" wrapText="1"/>
      <protection locked="0"/>
    </xf>
    <xf numFmtId="0" fontId="37" fillId="2" borderId="0" xfId="0" applyFont="1" applyFill="1" applyBorder="1" applyAlignment="1" applyProtection="1">
      <alignment horizontal="left" vertical="top" wrapText="1"/>
      <protection locked="0"/>
    </xf>
    <xf numFmtId="0" fontId="37" fillId="2" borderId="0" xfId="0" applyFont="1" applyFill="1" applyBorder="1" applyAlignment="1" applyProtection="1">
      <alignment horizontal="left" wrapText="1"/>
      <protection locked="0"/>
    </xf>
    <xf numFmtId="0" fontId="29" fillId="2" borderId="0" xfId="0" applyFont="1" applyFill="1" applyBorder="1" applyAlignment="1" applyProtection="1">
      <alignment horizontal="left" vertical="center" wrapText="1"/>
      <protection locked="0"/>
    </xf>
    <xf numFmtId="9" fontId="40" fillId="2" borderId="12" xfId="0" applyNumberFormat="1" applyFont="1" applyFill="1" applyBorder="1" applyAlignment="1" applyProtection="1">
      <alignment horizontal="left" vertical="center"/>
      <protection locked="0"/>
    </xf>
    <xf numFmtId="9" fontId="40" fillId="2" borderId="14" xfId="0" applyNumberFormat="1" applyFont="1" applyFill="1" applyBorder="1" applyAlignment="1" applyProtection="1">
      <alignment horizontal="left" vertical="center"/>
      <protection locked="0"/>
    </xf>
    <xf numFmtId="0" fontId="37" fillId="2" borderId="6" xfId="0" applyFont="1" applyFill="1" applyBorder="1" applyAlignment="1" applyProtection="1">
      <alignment horizontal="left" wrapText="1"/>
      <protection locked="0"/>
    </xf>
    <xf numFmtId="3" fontId="26" fillId="2" borderId="23" xfId="0" applyNumberFormat="1" applyFont="1" applyFill="1" applyBorder="1" applyAlignment="1" applyProtection="1">
      <alignment horizontal="left" vertical="center"/>
    </xf>
    <xf numFmtId="3" fontId="26" fillId="2" borderId="25" xfId="0" applyNumberFormat="1" applyFont="1" applyFill="1" applyBorder="1" applyAlignment="1" applyProtection="1">
      <alignment horizontal="left" vertical="center"/>
    </xf>
  </cellXfs>
  <cellStyles count="26">
    <cellStyle name="Comma" xfId="1" builtinId="3"/>
    <cellStyle name="Comma [0]" xfId="2" builtinId="6"/>
    <cellStyle name="Comma 2" xfId="3"/>
    <cellStyle name="Comma 3" xfId="4"/>
    <cellStyle name="Comma0" xfId="5"/>
    <cellStyle name="Currency0" xfId="6"/>
    <cellStyle name="Date" xfId="7"/>
    <cellStyle name="experiment" xfId="8"/>
    <cellStyle name="Fixed" xfId="9"/>
    <cellStyle name="Hyperlink" xfId="10" builtinId="8"/>
    <cellStyle name="Hyperlink 2" xfId="11"/>
    <cellStyle name="Hyperlink 3" xfId="12"/>
    <cellStyle name="Normal" xfId="0" builtinId="0"/>
    <cellStyle name="Normal 10" xfId="13"/>
    <cellStyle name="Normal 2" xfId="14"/>
    <cellStyle name="Normal 2 2" xfId="15"/>
    <cellStyle name="Normal 3" xfId="16"/>
    <cellStyle name="Normal 4" xfId="17"/>
    <cellStyle name="Normal 5" xfId="18"/>
    <cellStyle name="Normal 6" xfId="19"/>
    <cellStyle name="Percent" xfId="20" builtinId="5"/>
    <cellStyle name="Percent 2" xfId="21"/>
    <cellStyle name="Percent 26" xfId="22"/>
    <cellStyle name="Percent 3" xfId="23"/>
    <cellStyle name="Percent 4" xfId="24"/>
    <cellStyle name="桁区切り [0.00]_SMUD-DSM-Summary" xfId="25"/>
  </cellStyles>
  <dxfs count="106">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microsoft.com/office/2006/relationships/vbaProject" Target="vbaProject.bin"/><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179293</xdr:colOff>
      <xdr:row>15</xdr:row>
      <xdr:rowOff>85722</xdr:rowOff>
    </xdr:from>
    <xdr:to>
      <xdr:col>5</xdr:col>
      <xdr:colOff>605117</xdr:colOff>
      <xdr:row>45</xdr:row>
      <xdr:rowOff>142876</xdr:rowOff>
    </xdr:to>
    <xdr:sp macro="" textlink="">
      <xdr:nvSpPr>
        <xdr:cNvPr id="3" name="TextBox 2"/>
        <xdr:cNvSpPr txBox="1"/>
      </xdr:nvSpPr>
      <xdr:spPr>
        <a:xfrm>
          <a:off x="179293" y="3657597"/>
          <a:ext cx="7998199" cy="6496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Description:</a:t>
          </a:r>
        </a:p>
        <a:p>
          <a:endParaRPr lang="en-US" sz="1100" b="0"/>
        </a:p>
        <a:p>
          <a:r>
            <a:rPr lang="en-US" sz="1100" b="0"/>
            <a:t>This workbook </a:t>
          </a:r>
          <a:r>
            <a:rPr lang="en-US" sz="1100" b="0" baseline="0"/>
            <a:t>- </a:t>
          </a:r>
          <a:r>
            <a:rPr lang="en-US" sz="1100" b="0"/>
            <a:t>also</a:t>
          </a:r>
          <a:r>
            <a:rPr lang="en-US" sz="1100" b="0" baseline="0"/>
            <a:t> called</a:t>
          </a:r>
          <a:r>
            <a:rPr lang="en-US" sz="1100" b="0"/>
            <a:t> the </a:t>
          </a:r>
          <a:r>
            <a:rPr lang="en-US" sz="1100" b="0" baseline="0"/>
            <a:t>SEP Program Planning Template -</a:t>
          </a:r>
          <a:r>
            <a:rPr lang="en-US" sz="1100" b="0"/>
            <a:t> is designed to </a:t>
          </a:r>
          <a:r>
            <a:rPr lang="en-US" sz="1100">
              <a:solidFill>
                <a:schemeClr val="dk1"/>
              </a:solidFill>
              <a:effectLst/>
              <a:latin typeface="+mn-lt"/>
              <a:ea typeface="+mn-ea"/>
              <a:cs typeface="+mn-cs"/>
            </a:rPr>
            <a:t>facilitate development of offerings for Superior Energy Performance™ (SEP) by </a:t>
          </a:r>
          <a:r>
            <a:rPr lang="en-US" sz="1100" b="0" baseline="0">
              <a:solidFill>
                <a:schemeClr val="dk1"/>
              </a:solidFill>
              <a:effectLst/>
              <a:latin typeface="+mn-lt"/>
              <a:ea typeface="+mn-ea"/>
              <a:cs typeface="+mn-cs"/>
            </a:rPr>
            <a:t>program administrators (PA), and to provide </a:t>
          </a:r>
          <a:r>
            <a:rPr lang="en-US" sz="1100" b="0" baseline="0">
              <a:solidFill>
                <a:sysClr val="windowText" lastClr="000000"/>
              </a:solidFill>
              <a:effectLst/>
              <a:latin typeface="+mn-lt"/>
              <a:ea typeface="+mn-ea"/>
              <a:cs typeface="+mn-cs"/>
            </a:rPr>
            <a:t>a means of communicating with their regulators</a:t>
          </a:r>
          <a:r>
            <a:rPr lang="en-US" sz="1100" b="0" baseline="0">
              <a:solidFill>
                <a:schemeClr val="dk1"/>
              </a:solidFill>
              <a:effectLst/>
              <a:latin typeface="+mn-lt"/>
              <a:ea typeface="+mn-ea"/>
              <a:cs typeface="+mn-cs"/>
            </a:rPr>
            <a:t> about PA SEP programs. Together with the </a:t>
          </a:r>
          <a:r>
            <a:rPr lang="en-US" sz="1100" b="0" i="1" baseline="0">
              <a:solidFill>
                <a:schemeClr val="dk1"/>
              </a:solidFill>
              <a:effectLst/>
              <a:latin typeface="+mn-lt"/>
              <a:ea typeface="+mn-ea"/>
              <a:cs typeface="+mn-cs"/>
            </a:rPr>
            <a:t>SEP </a:t>
          </a:r>
          <a:r>
            <a:rPr lang="en-US" sz="1100" i="1">
              <a:solidFill>
                <a:schemeClr val="dk1"/>
              </a:solidFill>
              <a:effectLst/>
              <a:latin typeface="+mn-lt"/>
              <a:ea typeface="+mn-ea"/>
              <a:cs typeface="+mn-cs"/>
            </a:rPr>
            <a:t>Guide for the Development of Energy Efficiency Program Plans </a:t>
          </a:r>
          <a:r>
            <a:rPr lang="en-US" sz="1100" i="0">
              <a:solidFill>
                <a:schemeClr val="dk1"/>
              </a:solidFill>
              <a:effectLst/>
              <a:latin typeface="+mn-lt"/>
              <a:ea typeface="+mn-ea"/>
              <a:cs typeface="+mn-cs"/>
            </a:rPr>
            <a:t>(</a:t>
          </a:r>
          <a:r>
            <a:rPr lang="en-US" sz="1100" b="0" i="0" baseline="0">
              <a:solidFill>
                <a:schemeClr val="dk1"/>
              </a:solidFill>
              <a:effectLst/>
              <a:latin typeface="+mn-lt"/>
              <a:ea typeface="+mn-ea"/>
              <a:cs typeface="+mn-cs"/>
            </a:rPr>
            <a:t>Program Planning Guide), </a:t>
          </a:r>
          <a:r>
            <a:rPr lang="en-US" sz="1100" b="0" baseline="0">
              <a:solidFill>
                <a:schemeClr val="dk1"/>
              </a:solidFill>
              <a:effectLst/>
              <a:latin typeface="+mn-lt"/>
              <a:ea typeface="+mn-ea"/>
              <a:cs typeface="+mn-cs"/>
            </a:rPr>
            <a:t>this workbook provides </a:t>
          </a:r>
          <a:r>
            <a:rPr lang="en-US" sz="1100">
              <a:solidFill>
                <a:schemeClr val="dk1"/>
              </a:solidFill>
              <a:effectLst/>
              <a:latin typeface="+mn-lt"/>
              <a:ea typeface="+mn-ea"/>
              <a:cs typeface="+mn-cs"/>
            </a:rPr>
            <a:t>guidance regarding the information to include in program plans and other regulatory filings</a:t>
          </a:r>
          <a:r>
            <a:rPr lang="en-US" sz="1100" b="0" baseline="0"/>
            <a:t>.  </a:t>
          </a:r>
        </a:p>
        <a:p>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workbook </a:t>
          </a:r>
          <a:r>
            <a:rPr lang="en-US" sz="1100">
              <a:solidFill>
                <a:schemeClr val="dk1"/>
              </a:solidFill>
              <a:effectLst/>
              <a:latin typeface="+mn-lt"/>
              <a:ea typeface="+mn-ea"/>
              <a:cs typeface="+mn-cs"/>
            </a:rPr>
            <a:t>was developed for PAs</a:t>
          </a:r>
          <a:r>
            <a:rPr lang="en-US" sz="1100" baseline="0">
              <a:solidFill>
                <a:schemeClr val="dk1"/>
              </a:solidFill>
              <a:effectLst/>
              <a:latin typeface="+mn-lt"/>
              <a:ea typeface="+mn-ea"/>
              <a:cs typeface="+mn-cs"/>
            </a:rPr>
            <a:t> needing guidance on the design of SEP program offerings. </a:t>
          </a:r>
          <a:r>
            <a:rPr lang="en-US" sz="1100">
              <a:solidFill>
                <a:schemeClr val="dk1"/>
              </a:solidFill>
              <a:effectLst/>
              <a:latin typeface="+mn-lt"/>
              <a:ea typeface="+mn-ea"/>
              <a:cs typeface="+mn-cs"/>
            </a:rPr>
            <a:t>PAs with their own program templates may wish to </a:t>
          </a:r>
          <a:r>
            <a:rPr lang="en-US" sz="1100" baseline="0">
              <a:solidFill>
                <a:schemeClr val="dk1"/>
              </a:solidFill>
              <a:effectLst/>
              <a:latin typeface="+mn-lt"/>
              <a:ea typeface="+mn-ea"/>
              <a:cs typeface="+mn-cs"/>
            </a:rPr>
            <a:t>use their own templates, </a:t>
          </a:r>
          <a:r>
            <a:rPr lang="en-US" sz="1100">
              <a:solidFill>
                <a:schemeClr val="dk1"/>
              </a:solidFill>
              <a:effectLst/>
              <a:latin typeface="+mn-lt"/>
              <a:ea typeface="+mn-ea"/>
              <a:cs typeface="+mn-cs"/>
            </a:rPr>
            <a:t>especially if they are designed for continuous energy improvement, Strategic</a:t>
          </a:r>
          <a:r>
            <a:rPr lang="en-US" sz="1100" baseline="0">
              <a:solidFill>
                <a:schemeClr val="dk1"/>
              </a:solidFill>
              <a:effectLst/>
              <a:latin typeface="+mn-lt"/>
              <a:ea typeface="+mn-ea"/>
              <a:cs typeface="+mn-cs"/>
            </a:rPr>
            <a:t> Energy Management or ISO 50001 </a:t>
          </a:r>
          <a:r>
            <a:rPr lang="en-US" sz="1100">
              <a:solidFill>
                <a:schemeClr val="dk1"/>
              </a:solidFill>
              <a:effectLst/>
              <a:latin typeface="+mn-lt"/>
              <a:ea typeface="+mn-ea"/>
              <a:cs typeface="+mn-cs"/>
            </a:rPr>
            <a:t>programs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PAs who elect to use their own templates</a:t>
          </a:r>
          <a:r>
            <a:rPr lang="en-US" sz="1100" baseline="0">
              <a:solidFill>
                <a:schemeClr val="dk1"/>
              </a:solidFill>
              <a:effectLst/>
              <a:latin typeface="+mn-lt"/>
              <a:ea typeface="+mn-ea"/>
              <a:cs typeface="+mn-cs"/>
            </a:rPr>
            <a:t> should </a:t>
          </a:r>
          <a:r>
            <a:rPr lang="en-US" sz="1100">
              <a:solidFill>
                <a:schemeClr val="dk1"/>
              </a:solidFill>
              <a:effectLst/>
              <a:latin typeface="+mn-lt"/>
              <a:ea typeface="+mn-ea"/>
              <a:cs typeface="+mn-cs"/>
            </a:rPr>
            <a:t>review this</a:t>
          </a:r>
          <a:r>
            <a:rPr lang="en-US" sz="1100" baseline="0">
              <a:solidFill>
                <a:schemeClr val="dk1"/>
              </a:solidFill>
              <a:effectLst/>
              <a:latin typeface="+mn-lt"/>
              <a:ea typeface="+mn-ea"/>
              <a:cs typeface="+mn-cs"/>
            </a:rPr>
            <a:t> workbook </a:t>
          </a:r>
          <a:r>
            <a:rPr lang="en-US" sz="1100">
              <a:solidFill>
                <a:schemeClr val="dk1"/>
              </a:solidFill>
              <a:effectLst/>
              <a:latin typeface="+mn-lt"/>
              <a:ea typeface="+mn-ea"/>
              <a:cs typeface="+mn-cs"/>
            </a:rPr>
            <a:t>to verify that all necessary information is addressed in the </a:t>
          </a:r>
          <a:r>
            <a:rPr lang="en-US" sz="1100" baseline="0">
              <a:solidFill>
                <a:schemeClr val="dk1"/>
              </a:solidFill>
              <a:effectLst/>
              <a:latin typeface="+mn-lt"/>
              <a:ea typeface="+mn-ea"/>
              <a:cs typeface="+mn-cs"/>
            </a:rPr>
            <a:t>program design</a:t>
          </a:r>
          <a:r>
            <a:rPr lang="en-US" sz="1100">
              <a:solidFill>
                <a:schemeClr val="dk1"/>
              </a:solidFill>
              <a:effectLst/>
              <a:latin typeface="+mn-lt"/>
              <a:ea typeface="+mn-ea"/>
              <a:cs typeface="+mn-cs"/>
            </a:rPr>
            <a:t>.</a:t>
          </a:r>
          <a:endParaRPr lang="en-US">
            <a:effectLst/>
          </a:endParaRPr>
        </a:p>
        <a:p>
          <a:endParaRPr lang="en-US" sz="1100" b="0" baseline="0"/>
        </a:p>
        <a:p>
          <a:r>
            <a:rPr lang="en-US" sz="1100" b="0" baseline="0"/>
            <a:t>Key inputs are broken down to </a:t>
          </a:r>
          <a:r>
            <a:rPr lang="en-US" sz="1100" b="1" baseline="0"/>
            <a:t>user inputs </a:t>
          </a:r>
          <a:r>
            <a:rPr lang="en-US" sz="1100" b="0" baseline="0"/>
            <a:t>and </a:t>
          </a:r>
          <a:r>
            <a:rPr lang="en-US" sz="1100" b="1" baseline="0"/>
            <a:t>default inputs  </a:t>
          </a:r>
          <a:r>
            <a:rPr lang="en-US" sz="1100" b="0" baseline="0"/>
            <a:t>groups.  </a:t>
          </a:r>
          <a:r>
            <a:rPr lang="en-US" sz="1100" b="1" baseline="0"/>
            <a:t>Default inputs contain recommended values or information. However, users are free to replace any of the default values with information more specific and relevant to their own jurisdictions.  </a:t>
          </a:r>
        </a:p>
        <a:p>
          <a:endParaRPr lang="en-US" sz="1100" b="0" baseline="0"/>
        </a:p>
        <a:p>
          <a:pPr marL="0" marR="0" indent="0" defTabSz="914400" eaLnBrk="1" fontAlgn="auto" latinLnBrk="0" hangingPunct="1">
            <a:lnSpc>
              <a:spcPct val="100000"/>
            </a:lnSpc>
            <a:spcBef>
              <a:spcPts val="0"/>
            </a:spcBef>
            <a:spcAft>
              <a:spcPts val="0"/>
            </a:spcAft>
            <a:buClrTx/>
            <a:buSzTx/>
            <a:buFontTx/>
            <a:buNone/>
            <a:tabLst/>
            <a:defRPr/>
          </a:pPr>
          <a:r>
            <a:rPr lang="en-US" sz="1100" b="0" baseline="0"/>
            <a:t>This workbook can be used in conjunction with the </a:t>
          </a:r>
          <a:r>
            <a:rPr lang="en-US" sz="1100" b="0" i="1" baseline="0"/>
            <a:t>Cost Effectiveness Screening Tool</a:t>
          </a:r>
          <a:r>
            <a:rPr lang="en-US" sz="1100" b="0" baseline="0"/>
            <a:t> </a:t>
          </a:r>
          <a:r>
            <a:rPr lang="en-US" sz="1100" b="0" i="1" baseline="0"/>
            <a:t>("Screening Tool").  </a:t>
          </a:r>
        </a:p>
        <a:p>
          <a:pPr marL="0" marR="0" indent="0"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mn-lt"/>
              <a:ea typeface="+mn-ea"/>
              <a:cs typeface="+mn-cs"/>
            </a:rPr>
            <a:t>•  </a:t>
          </a:r>
          <a:r>
            <a:rPr lang="en-US" sz="1100" b="0" baseline="0">
              <a:solidFill>
                <a:schemeClr val="dk1"/>
              </a:solidFill>
              <a:effectLst/>
              <a:latin typeface="+mn-lt"/>
              <a:ea typeface="+mn-ea"/>
              <a:cs typeface="+mn-cs"/>
            </a:rPr>
            <a:t>PAs targeting both primary and secondary candidates* can enter consumption data on the Facility Detail tab of this workbook to compile individual facility data.  Then, PAs can create and save one version of the </a:t>
          </a:r>
          <a:r>
            <a:rPr lang="en-US" sz="1100" b="0" i="1" baseline="0">
              <a:solidFill>
                <a:schemeClr val="dk1"/>
              </a:solidFill>
              <a:effectLst/>
              <a:latin typeface="+mn-lt"/>
              <a:ea typeface="+mn-ea"/>
              <a:cs typeface="+mn-cs"/>
            </a:rPr>
            <a:t>Screening Tool </a:t>
          </a:r>
          <a:r>
            <a:rPr lang="en-US" sz="1100" b="0" baseline="0">
              <a:solidFill>
                <a:schemeClr val="dk1"/>
              </a:solidFill>
              <a:effectLst/>
              <a:latin typeface="+mn-lt"/>
              <a:ea typeface="+mn-ea"/>
              <a:cs typeface="+mn-cs"/>
            </a:rPr>
            <a:t>for primary candidates and another for secondary candidates.</a:t>
          </a:r>
        </a:p>
        <a:p>
          <a:pPr marL="0" marR="0" indent="0"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mn-lt"/>
              <a:ea typeface="+mn-ea"/>
              <a:cs typeface="+mn-cs"/>
            </a:rPr>
            <a:t>• </a:t>
          </a:r>
          <a:r>
            <a:rPr lang="en-US" sz="1100" b="0" baseline="0"/>
            <a:t> If a PA will accept new participants for its </a:t>
          </a:r>
          <a:r>
            <a:rPr lang="en-US" sz="1100" b="0" baseline="0">
              <a:solidFill>
                <a:schemeClr val="dk1"/>
              </a:solidFill>
              <a:effectLst/>
              <a:latin typeface="+mn-lt"/>
              <a:ea typeface="+mn-ea"/>
              <a:cs typeface="+mn-cs"/>
            </a:rPr>
            <a:t>SEP program offering </a:t>
          </a:r>
          <a:r>
            <a:rPr lang="en-US" sz="1100" b="0" baseline="0"/>
            <a:t>over more than one year, PAs can enter data for each new year's cohort, </a:t>
          </a:r>
          <a:r>
            <a:rPr lang="en-US" sz="1100" b="0" baseline="0">
              <a:solidFill>
                <a:schemeClr val="dk1"/>
              </a:solidFill>
              <a:effectLst/>
              <a:latin typeface="+mn-lt"/>
              <a:ea typeface="+mn-ea"/>
              <a:cs typeface="+mn-cs"/>
            </a:rPr>
            <a:t>saving the </a:t>
          </a:r>
          <a:r>
            <a:rPr lang="en-US" sz="1100" b="0" i="1" baseline="0">
              <a:solidFill>
                <a:schemeClr val="dk1"/>
              </a:solidFill>
              <a:effectLst/>
              <a:latin typeface="+mn-lt"/>
              <a:ea typeface="+mn-ea"/>
              <a:cs typeface="+mn-cs"/>
            </a:rPr>
            <a:t>Screening Too</a:t>
          </a:r>
          <a:r>
            <a:rPr lang="en-US" sz="1100" b="0" baseline="0">
              <a:solidFill>
                <a:schemeClr val="dk1"/>
              </a:solidFill>
              <a:effectLst/>
              <a:latin typeface="+mn-lt"/>
              <a:ea typeface="+mn-ea"/>
              <a:cs typeface="+mn-cs"/>
            </a:rPr>
            <a:t>l as a new file for each cohort. Data on annual program budgets can then be summed for each cohort.  </a:t>
          </a:r>
        </a:p>
        <a:p>
          <a:pPr marL="0" marR="0" indent="0" defTabSz="914400" eaLnBrk="1" fontAlgn="auto" latinLnBrk="0" hangingPunct="1">
            <a:lnSpc>
              <a:spcPct val="100000"/>
            </a:lnSpc>
            <a:spcBef>
              <a:spcPts val="0"/>
            </a:spcBef>
            <a:spcAft>
              <a:spcPts val="0"/>
            </a:spcAft>
            <a:buClrTx/>
            <a:buSzTx/>
            <a:buFontTx/>
            <a:buNone/>
            <a:tabLst/>
            <a:defRPr/>
          </a:pPr>
          <a:r>
            <a:rPr lang="en-US" sz="1100" b="0" i="1">
              <a:solidFill>
                <a:schemeClr val="dk1"/>
              </a:solidFill>
              <a:effectLst/>
              <a:latin typeface="+mn-lt"/>
              <a:ea typeface="+mn-ea"/>
              <a:cs typeface="+mn-cs"/>
            </a:rPr>
            <a:t>• </a:t>
          </a:r>
          <a:r>
            <a:rPr lang="en-US" sz="1100" b="0" baseline="0">
              <a:solidFill>
                <a:schemeClr val="dk1"/>
              </a:solidFill>
              <a:effectLst/>
              <a:latin typeface="+mn-lt"/>
              <a:ea typeface="+mn-ea"/>
              <a:cs typeface="+mn-cs"/>
            </a:rPr>
            <a:t> PAs targeting primary and secondary candidates </a:t>
          </a:r>
          <a:r>
            <a:rPr lang="en-US" sz="1100" b="0" u="sng" baseline="0">
              <a:solidFill>
                <a:schemeClr val="dk1"/>
              </a:solidFill>
              <a:effectLst/>
              <a:latin typeface="+mn-lt"/>
              <a:ea typeface="+mn-ea"/>
              <a:cs typeface="+mn-cs"/>
            </a:rPr>
            <a:t>and</a:t>
          </a:r>
          <a:r>
            <a:rPr lang="en-US" sz="1100" b="0" baseline="0">
              <a:solidFill>
                <a:schemeClr val="dk1"/>
              </a:solidFill>
              <a:effectLst/>
              <a:latin typeface="+mn-lt"/>
              <a:ea typeface="+mn-ea"/>
              <a:cs typeface="+mn-cs"/>
            </a:rPr>
            <a:t> proposing two or more annual cohorts should create one version of the Screening Tool for each combination, e.g., Primary--Cohort  Year 1, Secondary--Cohort Year 1, Primary--Cohort  Year 2, Secondary--Cohort Year 2. </a:t>
          </a:r>
        </a:p>
        <a:p>
          <a:pPr marL="0" marR="0" indent="0" defTabSz="914400" eaLnBrk="1" fontAlgn="auto" latinLnBrk="0" hangingPunct="1">
            <a:lnSpc>
              <a:spcPct val="100000"/>
            </a:lnSpc>
            <a:spcBef>
              <a:spcPts val="0"/>
            </a:spcBef>
            <a:spcAft>
              <a:spcPts val="0"/>
            </a:spcAft>
            <a:buClrTx/>
            <a:buSzTx/>
            <a:buFontTx/>
            <a:buNone/>
            <a:tabLst/>
            <a:defRPr/>
          </a:pPr>
          <a:r>
            <a:rPr lang="en-US" sz="1100" b="0" i="1">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 Finally, PAs can create version of the Screening Tool for each cohort year (including all groups, primary and secondary) by estimating average energy consumption for the cohort year, to allow PAs to estimate the cost effectiveness by cohort.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 Primary candidates</a:t>
          </a:r>
          <a:r>
            <a:rPr lang="en-US" sz="1100" b="0" i="1" u="none" strike="noStrike" baseline="0">
              <a:solidFill>
                <a:schemeClr val="dk1"/>
              </a:solidFill>
              <a:effectLst/>
              <a:latin typeface="+mn-lt"/>
              <a:ea typeface="+mn-ea"/>
              <a:cs typeface="+mn-cs"/>
            </a:rPr>
            <a:t> include facilities with:</a:t>
          </a:r>
          <a:endParaRPr lang="en-US" sz="1100" b="0" i="1"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 Top management support, especially when supported by ongoing efforts to improve energy efficiency and/or strong existing sustainability programs </a:t>
          </a:r>
          <a:br>
            <a:rPr lang="en-US" sz="1100" b="0" i="1" u="none" strike="noStrike">
              <a:solidFill>
                <a:schemeClr val="dk1"/>
              </a:solidFill>
              <a:effectLst/>
              <a:latin typeface="+mn-lt"/>
              <a:ea typeface="+mn-ea"/>
              <a:cs typeface="+mn-cs"/>
            </a:rPr>
          </a:br>
          <a:r>
            <a:rPr lang="en-US" sz="1100" b="0" i="1" u="none" strike="noStrike">
              <a:solidFill>
                <a:schemeClr val="dk1"/>
              </a:solidFill>
              <a:effectLst/>
              <a:latin typeface="+mn-lt"/>
              <a:ea typeface="+mn-ea"/>
              <a:cs typeface="+mn-cs"/>
            </a:rPr>
            <a:t>• high energy spending (more than $1 million annually) </a:t>
          </a:r>
          <a:br>
            <a:rPr lang="en-US" sz="1100" b="0" i="1" u="none" strike="noStrike">
              <a:solidFill>
                <a:schemeClr val="dk1"/>
              </a:solidFill>
              <a:effectLst/>
              <a:latin typeface="+mn-lt"/>
              <a:ea typeface="+mn-ea"/>
              <a:cs typeface="+mn-cs"/>
            </a:rPr>
          </a:br>
          <a:r>
            <a:rPr lang="en-US" sz="1100" b="0" i="1" u="none" strike="noStrike">
              <a:solidFill>
                <a:schemeClr val="dk1"/>
              </a:solidFill>
              <a:effectLst/>
              <a:latin typeface="+mn-lt"/>
              <a:ea typeface="+mn-ea"/>
              <a:cs typeface="+mn-cs"/>
            </a:rPr>
            <a:t>• Prior ISO management system certification (e.g. ISO 90001, ISO 14001) or experience with other management systems (e.g. Six Sigma, Lean Manufacturing)</a:t>
          </a:r>
          <a:r>
            <a:rPr lang="en-US"/>
            <a:t> </a:t>
          </a: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Secondary candidates include facilities with:        </a:t>
          </a: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 Top management support, especially when supported by ongoing efforts to improve energy efficiency and/or strong existing sustainability programs </a:t>
          </a: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 medium-high energy spending (between $300,000 and $1 million annually) </a:t>
          </a: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 Prior ISO management system certification (e.g. ISO 90001, ISO 14001) or experience with other management systems (e.g. Six Sigma, Lean Manufacturing)</a:t>
          </a:r>
        </a:p>
      </xdr:txBody>
    </xdr:sp>
    <xdr:clientData/>
  </xdr:twoCellAnchor>
  <xdr:twoCellAnchor editAs="oneCell">
    <xdr:from>
      <xdr:col>1</xdr:col>
      <xdr:colOff>0</xdr:colOff>
      <xdr:row>1</xdr:row>
      <xdr:rowOff>0</xdr:rowOff>
    </xdr:from>
    <xdr:to>
      <xdr:col>2</xdr:col>
      <xdr:colOff>2114550</xdr:colOff>
      <xdr:row>5</xdr:row>
      <xdr:rowOff>9525</xdr:rowOff>
    </xdr:to>
    <xdr:pic>
      <xdr:nvPicPr>
        <xdr:cNvPr id="409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66700"/>
          <a:ext cx="3286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efs\Lib-docs\Shared\EPAipm\EPA301Bingaman_3-4\EPA301_LW_21\output\SSR_1-2_EPA301Phase1_7-24-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poleon\AppData\Local\Microsoft\Windows\Temporary%20Internet%20Files\Content.Outlook\Q7K0YZQ2\Savings_tool%20%252820140313%252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3-102%20ERG%20Policy%20Analytic%20Research%20Supt%20Cln%20E%20and%20EE\3.%20Research\1.%20Savings%20Tool\Savings_tool%20(201403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_111dProjects\All%20State%20Workbooks\EE\111d-state-EE-data_VA_(8-14)_Rap.Ex.C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poleon\Documents\EE%20potential%20studies%20for%20111(d)%20-%202014-7-2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efs\Lib-docs\Efficiency%20(Demand-Side)\-%20Synapse%20DSM%20materials%20-\-%20DSM%20Data%20Analysis%20&amp;%20Survey%20-\State%20EE%20activity%20data%20summary\State%20EE%20Activity%20Database%20-%202011-7-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3-108%20LBL%20Industrial%20SEP\3.%20Synapse%20Workproducts\Filing%20Template\SEP%20EEPA%20Filing%20Template%20DRAFT_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efs\Lib-docs\Efficiency%20(Demand-Side)\-%20Synapse%20DSM%20materials%20-\-%20DSM%20Data%20Analysis%20&amp;%20Survey%20-\KT%20CSE%20analysis\Synapse-DSM-database%20-%202011-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NPV"/>
      <sheetName val="Nox policy cost Map"/>
      <sheetName val="Final Wholesale Price"/>
      <sheetName val="Create LoadShape"/>
      <sheetName val="Input - Coal Supply"/>
      <sheetName val="input - Collapse Tables"/>
      <sheetName val="Gen&amp;Cap Summary"/>
      <sheetName val="Cap_Summary"/>
      <sheetName val="Summary"/>
      <sheetName val="ToAccess"/>
      <sheetName val="state list abb"/>
      <sheetName val="NEW UNITS Table"/>
      <sheetName val="State Emissions Data"/>
      <sheetName val="Emission Rates"/>
    </sheetNames>
    <sheetDataSet>
      <sheetData sheetId="0">
        <row r="2">
          <cell r="V2" t="b">
            <v>1</v>
          </cell>
        </row>
        <row r="3">
          <cell r="V3" t="b">
            <v>1</v>
          </cell>
        </row>
        <row r="4">
          <cell r="V4" t="b">
            <v>1</v>
          </cell>
        </row>
        <row r="5">
          <cell r="V5" t="b">
            <v>0</v>
          </cell>
        </row>
        <row r="6">
          <cell r="R6">
            <v>1</v>
          </cell>
          <cell r="V6" t="b">
            <v>1</v>
          </cell>
        </row>
        <row r="8">
          <cell r="V8" t="b">
            <v>1</v>
          </cell>
        </row>
        <row r="13">
          <cell r="V13">
            <v>3</v>
          </cell>
        </row>
        <row r="14">
          <cell r="Q14">
            <v>2004</v>
          </cell>
        </row>
        <row r="17">
          <cell r="P17" t="str">
            <v>K:\Salvino\RunSummaryDatabases\219_Run_Summary.mdb</v>
          </cell>
        </row>
        <row r="22">
          <cell r="P22" t="str">
            <v>K:\Salvino\RunSummaryDatabases\TempStorage\</v>
          </cell>
        </row>
        <row r="28">
          <cell r="J28" t="str">
            <v xml:space="preserve">(4) List all possible fuel total types in future runs. </v>
          </cell>
        </row>
        <row r="29">
          <cell r="J29" t="str">
            <v>Only those actually in the report will be used.</v>
          </cell>
        </row>
        <row r="30">
          <cell r="J30" t="str">
            <v>Title -Fuel R</v>
          </cell>
        </row>
        <row r="31">
          <cell r="J31" t="str">
            <v>Fuel</v>
          </cell>
        </row>
        <row r="32">
          <cell r="J32" t="str">
            <v>Coal</v>
          </cell>
        </row>
        <row r="33">
          <cell r="J33" t="str">
            <v>Oil</v>
          </cell>
        </row>
        <row r="34">
          <cell r="J34" t="str">
            <v>Nuclear</v>
          </cell>
        </row>
        <row r="35">
          <cell r="J35" t="str">
            <v>Hydro</v>
          </cell>
        </row>
        <row r="36">
          <cell r="J36" t="str">
            <v>Gas</v>
          </cell>
        </row>
        <row r="37">
          <cell r="J37" t="str">
            <v>Other</v>
          </cell>
        </row>
        <row r="38">
          <cell r="J38" t="str">
            <v>None</v>
          </cell>
        </row>
        <row r="39">
          <cell r="J39" t="str">
            <v>Biomass</v>
          </cell>
        </row>
        <row r="40">
          <cell r="J40" t="str">
            <v>Orimulsion</v>
          </cell>
        </row>
        <row r="41">
          <cell r="J41" t="str">
            <v>CdnCoal</v>
          </cell>
        </row>
        <row r="42">
          <cell r="J42" t="str">
            <v>Diesel</v>
          </cell>
        </row>
        <row r="43">
          <cell r="J43" t="str">
            <v>CdnBiomass</v>
          </cell>
        </row>
      </sheetData>
      <sheetData sheetId="1">
        <row r="2">
          <cell r="E2">
            <v>2010</v>
          </cell>
        </row>
        <row r="3">
          <cell r="E3">
            <v>2035</v>
          </cell>
        </row>
        <row r="5">
          <cell r="E5" t="str">
            <v>Column Range</v>
          </cell>
          <cell r="F5" t="str">
            <v>NPV - Model</v>
          </cell>
        </row>
        <row r="6">
          <cell r="E6" t="e">
            <v>#N/A</v>
          </cell>
          <cell r="F6" t="e">
            <v>#N/A</v>
          </cell>
        </row>
      </sheetData>
      <sheetData sheetId="2"/>
      <sheetData sheetId="3"/>
      <sheetData sheetId="4">
        <row r="85">
          <cell r="A85" t="str">
            <v>aznm</v>
          </cell>
        </row>
        <row r="86">
          <cell r="A86" t="str">
            <v>ca-n</v>
          </cell>
        </row>
        <row r="87">
          <cell r="A87" t="str">
            <v>ca-s</v>
          </cell>
        </row>
        <row r="88">
          <cell r="A88" t="str">
            <v>comd</v>
          </cell>
        </row>
        <row r="89">
          <cell r="A89" t="str">
            <v>dsny</v>
          </cell>
        </row>
        <row r="90">
          <cell r="A90" t="str">
            <v>ecak</v>
          </cell>
        </row>
        <row r="91">
          <cell r="A91" t="str">
            <v>ecam</v>
          </cell>
        </row>
        <row r="92">
          <cell r="A92" t="str">
            <v>ecap</v>
          </cell>
        </row>
        <row r="93">
          <cell r="A93" t="str">
            <v>entg</v>
          </cell>
        </row>
        <row r="94">
          <cell r="A94" t="str">
            <v>erct</v>
          </cell>
        </row>
        <row r="95">
          <cell r="A95" t="str">
            <v>frcc</v>
          </cell>
        </row>
        <row r="96">
          <cell r="A96" t="str">
            <v>lilc</v>
          </cell>
        </row>
        <row r="97">
          <cell r="A97" t="str">
            <v>mace</v>
          </cell>
        </row>
        <row r="98">
          <cell r="A98" t="str">
            <v>macs</v>
          </cell>
        </row>
        <row r="99">
          <cell r="A99" t="str">
            <v>macw</v>
          </cell>
        </row>
        <row r="100">
          <cell r="A100" t="str">
            <v>mano</v>
          </cell>
        </row>
        <row r="101">
          <cell r="A101" t="str">
            <v>mecs</v>
          </cell>
        </row>
        <row r="102">
          <cell r="A102" t="str">
            <v>mro</v>
          </cell>
        </row>
        <row r="103">
          <cell r="A103" t="str">
            <v>neng</v>
          </cell>
        </row>
        <row r="104">
          <cell r="A104" t="str">
            <v>nwpe</v>
          </cell>
        </row>
        <row r="105">
          <cell r="A105" t="str">
            <v>nyc</v>
          </cell>
        </row>
        <row r="106">
          <cell r="A106" t="str">
            <v>pnw</v>
          </cell>
        </row>
        <row r="107">
          <cell r="A107" t="str">
            <v>rmpa</v>
          </cell>
        </row>
        <row r="108">
          <cell r="A108" t="str">
            <v>snv</v>
          </cell>
        </row>
        <row r="109">
          <cell r="A109" t="str">
            <v>sou</v>
          </cell>
        </row>
        <row r="110">
          <cell r="A110" t="str">
            <v>sppn</v>
          </cell>
        </row>
        <row r="111">
          <cell r="A111" t="str">
            <v>spps</v>
          </cell>
        </row>
        <row r="112">
          <cell r="A112" t="str">
            <v>tva</v>
          </cell>
        </row>
        <row r="113">
          <cell r="A113" t="str">
            <v>upny</v>
          </cell>
        </row>
        <row r="114">
          <cell r="A114" t="str">
            <v>vaca</v>
          </cell>
        </row>
        <row r="115">
          <cell r="A115" t="str">
            <v>vapw</v>
          </cell>
        </row>
        <row r="116">
          <cell r="A116" t="str">
            <v>wums</v>
          </cell>
        </row>
      </sheetData>
      <sheetData sheetId="5">
        <row r="1">
          <cell r="A1" t="str">
            <v>IPMCoal Region</v>
          </cell>
          <cell r="B1" t="str">
            <v>Coal Region</v>
          </cell>
          <cell r="H1">
            <v>38975</v>
          </cell>
        </row>
        <row r="2">
          <cell r="A2" t="str">
            <v>AK</v>
          </cell>
          <cell r="B2" t="str">
            <v>AK</v>
          </cell>
          <cell r="G2" t="str">
            <v>SupplyRegion_CoalType</v>
          </cell>
          <cell r="H2" t="str">
            <v>MMBtu/</v>
          </cell>
        </row>
        <row r="3">
          <cell r="A3" t="str">
            <v>AL</v>
          </cell>
          <cell r="B3" t="str">
            <v>Appalachia</v>
          </cell>
          <cell r="H3" t="str">
            <v>Ton</v>
          </cell>
        </row>
        <row r="4">
          <cell r="A4" t="str">
            <v>AN</v>
          </cell>
          <cell r="B4" t="str">
            <v>Interior</v>
          </cell>
          <cell r="G4" t="str">
            <v>AK_BB</v>
          </cell>
          <cell r="H4">
            <v>24.64</v>
          </cell>
        </row>
        <row r="5">
          <cell r="A5" t="str">
            <v>AS</v>
          </cell>
          <cell r="B5" t="str">
            <v>Interior</v>
          </cell>
          <cell r="G5" t="str">
            <v>AK_SA</v>
          </cell>
          <cell r="H5">
            <v>17.63</v>
          </cell>
        </row>
        <row r="6">
          <cell r="A6" t="str">
            <v>AZ</v>
          </cell>
          <cell r="B6" t="str">
            <v>West</v>
          </cell>
          <cell r="G6" t="str">
            <v>AL_BB</v>
          </cell>
          <cell r="H6">
            <v>24.82</v>
          </cell>
        </row>
        <row r="7">
          <cell r="A7" t="str">
            <v>CG</v>
          </cell>
          <cell r="B7" t="str">
            <v>West</v>
          </cell>
          <cell r="G7" t="str">
            <v>AL_BD</v>
          </cell>
          <cell r="H7">
            <v>24.29</v>
          </cell>
        </row>
        <row r="8">
          <cell r="A8" t="str">
            <v>CR</v>
          </cell>
          <cell r="B8" t="str">
            <v>West</v>
          </cell>
          <cell r="G8" t="str">
            <v>AL_BE</v>
          </cell>
          <cell r="H8">
            <v>23.82</v>
          </cell>
        </row>
        <row r="9">
          <cell r="A9" t="str">
            <v>CS</v>
          </cell>
          <cell r="B9" t="str">
            <v>West</v>
          </cell>
          <cell r="G9" t="str">
            <v>AL_BG</v>
          </cell>
          <cell r="H9">
            <v>23.95</v>
          </cell>
        </row>
        <row r="10">
          <cell r="A10" t="str">
            <v>CU</v>
          </cell>
          <cell r="B10" t="str">
            <v>West</v>
          </cell>
          <cell r="G10" t="str">
            <v>AN_BD</v>
          </cell>
          <cell r="H10">
            <v>24.78</v>
          </cell>
        </row>
        <row r="11">
          <cell r="A11" t="str">
            <v>IL</v>
          </cell>
          <cell r="B11" t="str">
            <v>Interior</v>
          </cell>
          <cell r="G11" t="str">
            <v>AS_LE</v>
          </cell>
          <cell r="H11">
            <v>13.32</v>
          </cell>
        </row>
        <row r="12">
          <cell r="A12" t="str">
            <v>IN</v>
          </cell>
          <cell r="B12" t="str">
            <v>Interior</v>
          </cell>
          <cell r="G12" t="str">
            <v>AZ_BB</v>
          </cell>
          <cell r="H12">
            <v>24.64</v>
          </cell>
        </row>
        <row r="13">
          <cell r="A13" t="str">
            <v>KE</v>
          </cell>
          <cell r="B13" t="str">
            <v>Appalachia</v>
          </cell>
          <cell r="G13" t="str">
            <v>B1_ZB</v>
          </cell>
          <cell r="H13">
            <v>1</v>
          </cell>
        </row>
        <row r="14">
          <cell r="A14" t="str">
            <v>KS</v>
          </cell>
          <cell r="B14" t="str">
            <v>Interior</v>
          </cell>
          <cell r="G14" t="str">
            <v>B2_ZB</v>
          </cell>
          <cell r="H14">
            <v>1</v>
          </cell>
        </row>
        <row r="15">
          <cell r="A15" t="str">
            <v>KW</v>
          </cell>
          <cell r="B15" t="str">
            <v>Interior</v>
          </cell>
          <cell r="G15" t="str">
            <v>B3_ZB</v>
          </cell>
          <cell r="H15">
            <v>1</v>
          </cell>
        </row>
        <row r="16">
          <cell r="A16" t="str">
            <v>LA</v>
          </cell>
          <cell r="B16" t="str">
            <v>Interior</v>
          </cell>
          <cell r="G16" t="str">
            <v>B4_ZB</v>
          </cell>
          <cell r="H16">
            <v>1</v>
          </cell>
        </row>
        <row r="17">
          <cell r="A17" t="str">
            <v>MD</v>
          </cell>
          <cell r="B17" t="str">
            <v>Appalachia</v>
          </cell>
          <cell r="G17" t="str">
            <v>B5_ZB</v>
          </cell>
          <cell r="H17">
            <v>1</v>
          </cell>
        </row>
        <row r="18">
          <cell r="A18" t="str">
            <v>ME</v>
          </cell>
          <cell r="B18" t="str">
            <v>West</v>
          </cell>
          <cell r="G18" t="str">
            <v>B6_ZB</v>
          </cell>
          <cell r="H18">
            <v>1</v>
          </cell>
        </row>
        <row r="19">
          <cell r="A19" t="str">
            <v>MP</v>
          </cell>
          <cell r="B19" t="str">
            <v>West</v>
          </cell>
          <cell r="G19" t="str">
            <v>B7_ZB</v>
          </cell>
          <cell r="H19">
            <v>1</v>
          </cell>
        </row>
        <row r="20">
          <cell r="A20" t="str">
            <v>ND</v>
          </cell>
          <cell r="B20" t="str">
            <v>West</v>
          </cell>
          <cell r="G20" t="str">
            <v>B8_ZB</v>
          </cell>
          <cell r="H20">
            <v>1</v>
          </cell>
        </row>
        <row r="21">
          <cell r="A21" t="str">
            <v>NR</v>
          </cell>
          <cell r="B21" t="str">
            <v>West</v>
          </cell>
          <cell r="G21" t="str">
            <v>B9_ZB</v>
          </cell>
          <cell r="H21">
            <v>1</v>
          </cell>
        </row>
        <row r="22">
          <cell r="A22" t="str">
            <v>NS</v>
          </cell>
          <cell r="B22" t="str">
            <v>West</v>
          </cell>
          <cell r="G22" t="str">
            <v>BA_ZB</v>
          </cell>
          <cell r="H22">
            <v>1</v>
          </cell>
        </row>
        <row r="23">
          <cell r="A23" t="str">
            <v>OH</v>
          </cell>
          <cell r="B23" t="str">
            <v>Appalachia</v>
          </cell>
          <cell r="G23" t="str">
            <v>BB_ZB</v>
          </cell>
          <cell r="H23">
            <v>1</v>
          </cell>
        </row>
        <row r="24">
          <cell r="A24" t="str">
            <v>OK</v>
          </cell>
          <cell r="B24" t="str">
            <v>Interior</v>
          </cell>
          <cell r="G24" t="str">
            <v>BC_ZB</v>
          </cell>
          <cell r="H24">
            <v>1</v>
          </cell>
        </row>
        <row r="25">
          <cell r="A25" t="str">
            <v>PC</v>
          </cell>
          <cell r="B25" t="str">
            <v>Appalachia</v>
          </cell>
          <cell r="G25" t="str">
            <v>BD_ZB</v>
          </cell>
          <cell r="H25">
            <v>1</v>
          </cell>
        </row>
        <row r="26">
          <cell r="A26" t="str">
            <v>PW</v>
          </cell>
          <cell r="B26" t="str">
            <v>Appalachia</v>
          </cell>
          <cell r="G26" t="str">
            <v>BE_ZB</v>
          </cell>
          <cell r="H26">
            <v>1</v>
          </cell>
        </row>
        <row r="27">
          <cell r="A27" t="str">
            <v>TN</v>
          </cell>
          <cell r="B27" t="str">
            <v>Appalachia</v>
          </cell>
          <cell r="G27" t="str">
            <v>CG_BA</v>
          </cell>
          <cell r="H27">
            <v>21.49</v>
          </cell>
        </row>
        <row r="28">
          <cell r="A28" t="str">
            <v>TX</v>
          </cell>
          <cell r="B28" t="str">
            <v>Interior</v>
          </cell>
          <cell r="G28" t="str">
            <v>CG_BB</v>
          </cell>
          <cell r="H28">
            <v>22.01</v>
          </cell>
        </row>
        <row r="29">
          <cell r="A29" t="str">
            <v>UT</v>
          </cell>
          <cell r="B29" t="str">
            <v>West</v>
          </cell>
          <cell r="G29" t="str">
            <v>CR_BB</v>
          </cell>
          <cell r="H29">
            <v>22.01</v>
          </cell>
        </row>
        <row r="30">
          <cell r="A30" t="str">
            <v>VA</v>
          </cell>
          <cell r="B30" t="str">
            <v>Appalachia</v>
          </cell>
          <cell r="G30" t="str">
            <v>CS_BE</v>
          </cell>
          <cell r="H30">
            <v>25.06</v>
          </cell>
        </row>
        <row r="31">
          <cell r="A31" t="str">
            <v>WA</v>
          </cell>
          <cell r="B31" t="str">
            <v>West</v>
          </cell>
          <cell r="G31" t="str">
            <v>CU_BA</v>
          </cell>
          <cell r="H31">
            <v>23.8</v>
          </cell>
        </row>
        <row r="32">
          <cell r="A32" t="str">
            <v>WG</v>
          </cell>
          <cell r="B32" t="str">
            <v>West</v>
          </cell>
          <cell r="G32" t="str">
            <v>CU_BB</v>
          </cell>
          <cell r="H32">
            <v>23.22</v>
          </cell>
        </row>
        <row r="33">
          <cell r="A33" t="str">
            <v>WH</v>
          </cell>
          <cell r="B33" t="str">
            <v>West</v>
          </cell>
          <cell r="G33" t="str">
            <v>CU_BD</v>
          </cell>
          <cell r="H33">
            <v>23.21</v>
          </cell>
        </row>
        <row r="34">
          <cell r="A34" t="str">
            <v>WL</v>
          </cell>
          <cell r="B34" t="str">
            <v>West</v>
          </cell>
          <cell r="G34" t="str">
            <v>CU_BE</v>
          </cell>
          <cell r="H34">
            <v>25.06</v>
          </cell>
        </row>
        <row r="35">
          <cell r="A35" t="str">
            <v>WN</v>
          </cell>
          <cell r="B35" t="str">
            <v>Appalachia</v>
          </cell>
          <cell r="G35" t="str">
            <v>E1_DZ</v>
          </cell>
          <cell r="H35">
            <v>1</v>
          </cell>
        </row>
        <row r="36">
          <cell r="A36" t="str">
            <v>WS</v>
          </cell>
          <cell r="B36" t="str">
            <v>Appalachia</v>
          </cell>
          <cell r="G36" t="str">
            <v>E1_RZ</v>
          </cell>
          <cell r="H36">
            <v>1</v>
          </cell>
        </row>
        <row r="37">
          <cell r="A37" t="str">
            <v>IM</v>
          </cell>
          <cell r="B37" t="str">
            <v>Imports</v>
          </cell>
          <cell r="G37" t="str">
            <v>E2_DZ</v>
          </cell>
          <cell r="H37">
            <v>1</v>
          </cell>
        </row>
        <row r="38">
          <cell r="A38" t="str">
            <v>E1</v>
          </cell>
          <cell r="B38" t="str">
            <v>Remove</v>
          </cell>
          <cell r="G38" t="str">
            <v>E2_RZ</v>
          </cell>
          <cell r="H38">
            <v>1</v>
          </cell>
        </row>
        <row r="39">
          <cell r="A39" t="str">
            <v>E2</v>
          </cell>
          <cell r="B39" t="str">
            <v>Remove</v>
          </cell>
          <cell r="G39" t="str">
            <v>E3_DZ</v>
          </cell>
          <cell r="H39">
            <v>1</v>
          </cell>
        </row>
        <row r="40">
          <cell r="A40" t="str">
            <v>E3</v>
          </cell>
          <cell r="B40" t="str">
            <v>Remove</v>
          </cell>
          <cell r="G40" t="str">
            <v>E3_RZ</v>
          </cell>
          <cell r="H40">
            <v>1</v>
          </cell>
        </row>
        <row r="41">
          <cell r="A41" t="str">
            <v>E4</v>
          </cell>
          <cell r="B41" t="str">
            <v>Remove</v>
          </cell>
          <cell r="G41" t="str">
            <v>E4_DZ</v>
          </cell>
          <cell r="H41">
            <v>1</v>
          </cell>
        </row>
        <row r="42">
          <cell r="A42" t="str">
            <v>E5</v>
          </cell>
          <cell r="B42" t="str">
            <v>Remove</v>
          </cell>
          <cell r="G42" t="str">
            <v>E4_RZ</v>
          </cell>
          <cell r="H42">
            <v>1</v>
          </cell>
        </row>
        <row r="43">
          <cell r="A43" t="str">
            <v>E6</v>
          </cell>
          <cell r="B43" t="str">
            <v>Remove</v>
          </cell>
          <cell r="G43" t="str">
            <v>E5_DZ</v>
          </cell>
          <cell r="H43">
            <v>1</v>
          </cell>
        </row>
        <row r="44">
          <cell r="A44" t="str">
            <v>E7</v>
          </cell>
          <cell r="B44" t="str">
            <v>Remove</v>
          </cell>
          <cell r="G44" t="str">
            <v>E5_RZ</v>
          </cell>
          <cell r="H44">
            <v>1</v>
          </cell>
        </row>
        <row r="45">
          <cell r="A45" t="str">
            <v>E8</v>
          </cell>
          <cell r="B45" t="str">
            <v>Remove</v>
          </cell>
          <cell r="G45" t="str">
            <v>E6_DZ</v>
          </cell>
          <cell r="H45">
            <v>1</v>
          </cell>
        </row>
        <row r="46">
          <cell r="A46" t="str">
            <v>E9</v>
          </cell>
          <cell r="B46" t="str">
            <v>Remove</v>
          </cell>
          <cell r="G46" t="str">
            <v>E6_RZ</v>
          </cell>
          <cell r="H46">
            <v>1</v>
          </cell>
        </row>
        <row r="47">
          <cell r="A47" t="str">
            <v>EA</v>
          </cell>
          <cell r="B47" t="str">
            <v>Remove</v>
          </cell>
          <cell r="G47" t="str">
            <v>E7_DZ</v>
          </cell>
          <cell r="H47">
            <v>1</v>
          </cell>
        </row>
        <row r="48">
          <cell r="A48" t="str">
            <v>EB</v>
          </cell>
          <cell r="B48" t="str">
            <v>Remove</v>
          </cell>
          <cell r="G48" t="str">
            <v>E7_RZ</v>
          </cell>
          <cell r="H48">
            <v>1</v>
          </cell>
        </row>
        <row r="49">
          <cell r="A49" t="str">
            <v>EC</v>
          </cell>
          <cell r="B49" t="str">
            <v>Remove</v>
          </cell>
          <cell r="G49" t="str">
            <v>E8_DZ</v>
          </cell>
          <cell r="H49">
            <v>1</v>
          </cell>
        </row>
        <row r="50">
          <cell r="A50" t="str">
            <v>ED</v>
          </cell>
          <cell r="B50" t="str">
            <v>Remove</v>
          </cell>
          <cell r="G50" t="str">
            <v>E8_RZ</v>
          </cell>
          <cell r="H50">
            <v>1</v>
          </cell>
        </row>
        <row r="51">
          <cell r="A51" t="str">
            <v>P1</v>
          </cell>
          <cell r="B51" t="str">
            <v>Remove</v>
          </cell>
          <cell r="G51" t="str">
            <v>E9_DZ</v>
          </cell>
          <cell r="H51">
            <v>1</v>
          </cell>
        </row>
        <row r="52">
          <cell r="A52" t="str">
            <v>NA</v>
          </cell>
          <cell r="B52" t="str">
            <v>Waste Coal</v>
          </cell>
          <cell r="G52" t="str">
            <v>E9_RZ</v>
          </cell>
          <cell r="H52">
            <v>1</v>
          </cell>
        </row>
        <row r="53">
          <cell r="A53" t="str">
            <v>B1</v>
          </cell>
          <cell r="B53" t="str">
            <v>Remove</v>
          </cell>
          <cell r="G53" t="str">
            <v>EA_DZ</v>
          </cell>
          <cell r="H53">
            <v>1</v>
          </cell>
        </row>
        <row r="54">
          <cell r="A54" t="str">
            <v>B2</v>
          </cell>
          <cell r="B54" t="str">
            <v>Remove</v>
          </cell>
          <cell r="G54" t="str">
            <v>EA_RZ</v>
          </cell>
          <cell r="H54">
            <v>1</v>
          </cell>
        </row>
        <row r="55">
          <cell r="A55" t="str">
            <v>B3</v>
          </cell>
          <cell r="B55" t="str">
            <v>Remove</v>
          </cell>
          <cell r="G55" t="str">
            <v>EB_DZ</v>
          </cell>
          <cell r="H55">
            <v>1</v>
          </cell>
        </row>
        <row r="56">
          <cell r="A56" t="str">
            <v>B4</v>
          </cell>
          <cell r="B56" t="str">
            <v>Remove</v>
          </cell>
          <cell r="G56" t="str">
            <v>EB_RZ</v>
          </cell>
          <cell r="H56">
            <v>1</v>
          </cell>
        </row>
        <row r="57">
          <cell r="A57" t="str">
            <v>B5</v>
          </cell>
          <cell r="B57" t="str">
            <v>Remove</v>
          </cell>
          <cell r="G57" t="str">
            <v>EC_DZ</v>
          </cell>
          <cell r="H57">
            <v>1</v>
          </cell>
        </row>
        <row r="58">
          <cell r="A58" t="str">
            <v>B6</v>
          </cell>
          <cell r="B58" t="str">
            <v>Remove</v>
          </cell>
          <cell r="G58" t="str">
            <v>EC_RZ</v>
          </cell>
          <cell r="H58">
            <v>1</v>
          </cell>
        </row>
        <row r="59">
          <cell r="A59" t="str">
            <v>B7</v>
          </cell>
          <cell r="B59" t="str">
            <v>Remove</v>
          </cell>
          <cell r="G59" t="str">
            <v>ED_DZ</v>
          </cell>
          <cell r="H59">
            <v>1</v>
          </cell>
        </row>
        <row r="60">
          <cell r="A60" t="str">
            <v>B8</v>
          </cell>
          <cell r="B60" t="str">
            <v>Remove</v>
          </cell>
          <cell r="G60" t="str">
            <v>ED_RZ</v>
          </cell>
          <cell r="H60">
            <v>1</v>
          </cell>
        </row>
        <row r="61">
          <cell r="A61" t="str">
            <v>B9</v>
          </cell>
          <cell r="B61" t="str">
            <v>Remove</v>
          </cell>
          <cell r="G61" t="str">
            <v>IL_BB</v>
          </cell>
          <cell r="H61">
            <v>24.57</v>
          </cell>
        </row>
        <row r="62">
          <cell r="A62" t="str">
            <v>BA</v>
          </cell>
          <cell r="B62" t="str">
            <v>Remove</v>
          </cell>
          <cell r="G62" t="str">
            <v>IL_BD</v>
          </cell>
          <cell r="H62">
            <v>23.86</v>
          </cell>
        </row>
        <row r="63">
          <cell r="A63" t="str">
            <v>BB</v>
          </cell>
          <cell r="B63" t="str">
            <v>Remove</v>
          </cell>
          <cell r="G63" t="str">
            <v>IL_BE</v>
          </cell>
          <cell r="H63">
            <v>23</v>
          </cell>
        </row>
        <row r="64">
          <cell r="A64" t="str">
            <v>BC</v>
          </cell>
          <cell r="B64" t="str">
            <v>Remove</v>
          </cell>
          <cell r="G64" t="str">
            <v>IL_BG</v>
          </cell>
          <cell r="H64">
            <v>23.01</v>
          </cell>
        </row>
        <row r="65">
          <cell r="A65" t="str">
            <v>BD</v>
          </cell>
          <cell r="B65" t="str">
            <v>Remove</v>
          </cell>
          <cell r="G65" t="str">
            <v>IL_BH</v>
          </cell>
          <cell r="H65">
            <v>22.19</v>
          </cell>
        </row>
        <row r="66">
          <cell r="A66" t="str">
            <v>BE</v>
          </cell>
          <cell r="B66" t="str">
            <v>Remove</v>
          </cell>
          <cell r="G66" t="str">
            <v>IM_AH</v>
          </cell>
          <cell r="H66">
            <v>1</v>
          </cell>
        </row>
        <row r="67">
          <cell r="G67" t="str">
            <v>IM_BB</v>
          </cell>
          <cell r="H67">
            <v>23.7</v>
          </cell>
        </row>
        <row r="68">
          <cell r="G68" t="str">
            <v>IN_BB</v>
          </cell>
          <cell r="H68">
            <v>22.52</v>
          </cell>
        </row>
        <row r="69">
          <cell r="G69" t="str">
            <v>IN_BD</v>
          </cell>
          <cell r="H69">
            <v>22.62</v>
          </cell>
        </row>
        <row r="70">
          <cell r="G70" t="str">
            <v>IN_BE</v>
          </cell>
          <cell r="H70">
            <v>23.43</v>
          </cell>
        </row>
        <row r="71">
          <cell r="G71" t="str">
            <v>IN_BG</v>
          </cell>
          <cell r="H71">
            <v>23.37</v>
          </cell>
        </row>
        <row r="72">
          <cell r="G72" t="str">
            <v>IN_BH</v>
          </cell>
          <cell r="H72">
            <v>23.41</v>
          </cell>
        </row>
        <row r="73">
          <cell r="G73" t="str">
            <v>KE_BA</v>
          </cell>
          <cell r="H73">
            <v>25.32</v>
          </cell>
        </row>
        <row r="74">
          <cell r="G74" t="str">
            <v>KE_BB</v>
          </cell>
          <cell r="H74">
            <v>25.79</v>
          </cell>
        </row>
        <row r="75">
          <cell r="G75" t="str">
            <v>KE_BD</v>
          </cell>
          <cell r="H75">
            <v>25.33</v>
          </cell>
        </row>
        <row r="76">
          <cell r="G76" t="str">
            <v>KE_BE</v>
          </cell>
          <cell r="H76">
            <v>25.14</v>
          </cell>
        </row>
        <row r="77">
          <cell r="G77" t="str">
            <v>KE_BG</v>
          </cell>
          <cell r="H77">
            <v>24.09</v>
          </cell>
        </row>
        <row r="78">
          <cell r="G78" t="str">
            <v>KS_BG</v>
          </cell>
          <cell r="H78">
            <v>25.32</v>
          </cell>
        </row>
        <row r="79">
          <cell r="G79" t="str">
            <v>KW_BD</v>
          </cell>
          <cell r="H79">
            <v>24.23</v>
          </cell>
        </row>
        <row r="80">
          <cell r="G80" t="str">
            <v>KW_BE</v>
          </cell>
          <cell r="H80">
            <v>24.45</v>
          </cell>
        </row>
        <row r="81">
          <cell r="G81" t="str">
            <v>KW_BG</v>
          </cell>
          <cell r="H81">
            <v>23.93</v>
          </cell>
        </row>
        <row r="82">
          <cell r="G82" t="str">
            <v>KW_BH</v>
          </cell>
          <cell r="H82">
            <v>22.84</v>
          </cell>
        </row>
        <row r="83">
          <cell r="G83" t="str">
            <v>LA_LE</v>
          </cell>
          <cell r="H83">
            <v>14.09</v>
          </cell>
        </row>
        <row r="84">
          <cell r="G84" t="str">
            <v>MD_BB</v>
          </cell>
          <cell r="H84">
            <v>24.64</v>
          </cell>
        </row>
        <row r="85">
          <cell r="G85" t="str">
            <v>MD_BD</v>
          </cell>
          <cell r="H85">
            <v>26.32</v>
          </cell>
        </row>
        <row r="86">
          <cell r="G86" t="str">
            <v>MD_BE</v>
          </cell>
          <cell r="H86">
            <v>24.85</v>
          </cell>
        </row>
        <row r="87">
          <cell r="G87" t="str">
            <v>MD_BG</v>
          </cell>
          <cell r="H87">
            <v>23.26</v>
          </cell>
        </row>
        <row r="88">
          <cell r="G88" t="str">
            <v>ME_LA</v>
          </cell>
          <cell r="H88">
            <v>13.19</v>
          </cell>
        </row>
        <row r="89">
          <cell r="G89" t="str">
            <v>MP_SA</v>
          </cell>
          <cell r="H89">
            <v>18.899999999999999</v>
          </cell>
        </row>
        <row r="90">
          <cell r="G90" t="str">
            <v>MP_SB</v>
          </cell>
          <cell r="H90">
            <v>18.54</v>
          </cell>
        </row>
        <row r="91">
          <cell r="G91" t="str">
            <v>MP_SD</v>
          </cell>
          <cell r="H91">
            <v>17.23</v>
          </cell>
        </row>
        <row r="92">
          <cell r="G92" t="str">
            <v>NA_WC</v>
          </cell>
          <cell r="H92">
            <v>13.7</v>
          </cell>
        </row>
        <row r="93">
          <cell r="G93" t="str">
            <v>ND_LD</v>
          </cell>
          <cell r="H93">
            <v>13.7</v>
          </cell>
        </row>
        <row r="94">
          <cell r="G94" t="str">
            <v>ND_LE</v>
          </cell>
          <cell r="H94">
            <v>13.46</v>
          </cell>
        </row>
        <row r="95">
          <cell r="G95" t="str">
            <v>NR_BB</v>
          </cell>
          <cell r="H95">
            <v>23.79</v>
          </cell>
        </row>
        <row r="96">
          <cell r="G96" t="str">
            <v>NS_BA</v>
          </cell>
          <cell r="H96">
            <v>22.7</v>
          </cell>
        </row>
        <row r="97">
          <cell r="G97" t="str">
            <v>NS_BD</v>
          </cell>
          <cell r="H97">
            <v>24.78</v>
          </cell>
        </row>
        <row r="98">
          <cell r="G98" t="str">
            <v>OH_BB</v>
          </cell>
          <cell r="H98">
            <v>24.68</v>
          </cell>
        </row>
        <row r="99">
          <cell r="G99" t="str">
            <v>OH_BD</v>
          </cell>
          <cell r="H99">
            <v>25.55</v>
          </cell>
        </row>
        <row r="100">
          <cell r="G100" t="str">
            <v>OH_BE</v>
          </cell>
          <cell r="H100">
            <v>25.24</v>
          </cell>
        </row>
        <row r="101">
          <cell r="G101" t="str">
            <v>OH_BG</v>
          </cell>
          <cell r="H101">
            <v>24.34</v>
          </cell>
        </row>
        <row r="102">
          <cell r="G102" t="str">
            <v>OH_BH</v>
          </cell>
          <cell r="H102">
            <v>23.92</v>
          </cell>
        </row>
        <row r="103">
          <cell r="G103" t="str">
            <v>OK_BE</v>
          </cell>
          <cell r="H103">
            <v>22.15</v>
          </cell>
        </row>
        <row r="104">
          <cell r="G104" t="str">
            <v>P1_PK</v>
          </cell>
          <cell r="H104">
            <v>28.21</v>
          </cell>
        </row>
        <row r="105">
          <cell r="G105" t="str">
            <v>PC_BB</v>
          </cell>
          <cell r="H105">
            <v>23.53</v>
          </cell>
        </row>
        <row r="106">
          <cell r="G106" t="str">
            <v>PC_BD</v>
          </cell>
          <cell r="H106">
            <v>25.06</v>
          </cell>
        </row>
        <row r="107">
          <cell r="G107" t="str">
            <v>PC_BE</v>
          </cell>
          <cell r="H107">
            <v>25.66</v>
          </cell>
        </row>
        <row r="108">
          <cell r="G108" t="str">
            <v>PC_BG</v>
          </cell>
          <cell r="H108">
            <v>25.33</v>
          </cell>
        </row>
        <row r="109">
          <cell r="G109" t="str">
            <v>PC_BH</v>
          </cell>
          <cell r="H109">
            <v>23.39</v>
          </cell>
        </row>
        <row r="110">
          <cell r="G110" t="str">
            <v>PW_BB</v>
          </cell>
          <cell r="H110">
            <v>20.170000000000002</v>
          </cell>
        </row>
        <row r="111">
          <cell r="G111" t="str">
            <v>PW_BD</v>
          </cell>
          <cell r="H111">
            <v>24.26</v>
          </cell>
        </row>
        <row r="112">
          <cell r="G112" t="str">
            <v>PW_BE</v>
          </cell>
          <cell r="H112">
            <v>26.22</v>
          </cell>
        </row>
        <row r="113">
          <cell r="G113" t="str">
            <v>PW_BG</v>
          </cell>
          <cell r="H113">
            <v>25.86</v>
          </cell>
        </row>
        <row r="114">
          <cell r="G114" t="str">
            <v>PW_BH</v>
          </cell>
          <cell r="H114">
            <v>24.51</v>
          </cell>
        </row>
        <row r="115">
          <cell r="G115" t="str">
            <v>TN_BB</v>
          </cell>
          <cell r="H115">
            <v>24.18</v>
          </cell>
        </row>
        <row r="116">
          <cell r="G116" t="str">
            <v>TN_BD</v>
          </cell>
          <cell r="H116">
            <v>23.91</v>
          </cell>
        </row>
        <row r="117">
          <cell r="G117" t="str">
            <v>TN_BE</v>
          </cell>
          <cell r="H117">
            <v>26.75</v>
          </cell>
        </row>
        <row r="118">
          <cell r="G118" t="str">
            <v>TX_LD</v>
          </cell>
          <cell r="H118">
            <v>13.06</v>
          </cell>
        </row>
        <row r="119">
          <cell r="G119" t="str">
            <v>TX_LE</v>
          </cell>
          <cell r="H119">
            <v>13.22</v>
          </cell>
        </row>
        <row r="120">
          <cell r="G120" t="str">
            <v>TX_LG</v>
          </cell>
          <cell r="H120">
            <v>13.12</v>
          </cell>
        </row>
        <row r="121">
          <cell r="G121" t="str">
            <v>UT_BA</v>
          </cell>
          <cell r="H121">
            <v>23.68</v>
          </cell>
        </row>
        <row r="122">
          <cell r="G122" t="str">
            <v>UT_BB</v>
          </cell>
          <cell r="H122">
            <v>23.23</v>
          </cell>
        </row>
        <row r="123">
          <cell r="G123" t="str">
            <v>UT_BD</v>
          </cell>
          <cell r="H123">
            <v>23.05</v>
          </cell>
        </row>
        <row r="124">
          <cell r="G124" t="str">
            <v>UT_BE</v>
          </cell>
          <cell r="H124">
            <v>25.06</v>
          </cell>
        </row>
        <row r="125">
          <cell r="G125" t="str">
            <v>VA_BA</v>
          </cell>
          <cell r="H125">
            <v>22.7</v>
          </cell>
        </row>
        <row r="126">
          <cell r="G126" t="str">
            <v>VA_BB</v>
          </cell>
          <cell r="H126">
            <v>25.97</v>
          </cell>
        </row>
        <row r="127">
          <cell r="G127" t="str">
            <v>VA_BD</v>
          </cell>
          <cell r="H127">
            <v>25.76</v>
          </cell>
        </row>
        <row r="128">
          <cell r="G128" t="str">
            <v>VA_BE</v>
          </cell>
          <cell r="H128">
            <v>26.03</v>
          </cell>
        </row>
        <row r="129">
          <cell r="G129" t="str">
            <v>WA_BE</v>
          </cell>
          <cell r="H129">
            <v>25.06</v>
          </cell>
        </row>
        <row r="130">
          <cell r="G130" t="str">
            <v>WA_SE</v>
          </cell>
          <cell r="H130">
            <v>15.46</v>
          </cell>
        </row>
        <row r="131">
          <cell r="G131" t="str">
            <v>WG_BB</v>
          </cell>
          <cell r="H131">
            <v>21.67</v>
          </cell>
        </row>
        <row r="132">
          <cell r="G132" t="str">
            <v>WG_BE</v>
          </cell>
          <cell r="H132">
            <v>23.39</v>
          </cell>
        </row>
        <row r="133">
          <cell r="G133" t="str">
            <v>WG_SA</v>
          </cell>
          <cell r="H133">
            <v>20.02</v>
          </cell>
        </row>
        <row r="134">
          <cell r="G134" t="str">
            <v>WG_SB</v>
          </cell>
          <cell r="H134">
            <v>19.010000000000002</v>
          </cell>
        </row>
        <row r="135">
          <cell r="G135" t="str">
            <v>WG_SD</v>
          </cell>
          <cell r="H135">
            <v>18.5</v>
          </cell>
        </row>
        <row r="136">
          <cell r="G136" t="str">
            <v>WH_SA</v>
          </cell>
          <cell r="H136">
            <v>17.43</v>
          </cell>
        </row>
        <row r="137">
          <cell r="G137" t="str">
            <v>WH_SB</v>
          </cell>
          <cell r="H137">
            <v>17.43</v>
          </cell>
        </row>
        <row r="138">
          <cell r="G138" t="str">
            <v>WL_SA</v>
          </cell>
          <cell r="H138">
            <v>17.43</v>
          </cell>
        </row>
        <row r="139">
          <cell r="G139" t="str">
            <v>WL_SB</v>
          </cell>
          <cell r="H139">
            <v>17.149999999999999</v>
          </cell>
        </row>
        <row r="140">
          <cell r="G140" t="str">
            <v>WN_BB</v>
          </cell>
          <cell r="H140">
            <v>24.78</v>
          </cell>
        </row>
        <row r="141">
          <cell r="G141" t="str">
            <v>WN_BD</v>
          </cell>
          <cell r="H141">
            <v>25.01</v>
          </cell>
        </row>
        <row r="142">
          <cell r="G142" t="str">
            <v>WN_BE</v>
          </cell>
          <cell r="H142">
            <v>25.67</v>
          </cell>
        </row>
        <row r="143">
          <cell r="G143" t="str">
            <v>WN_BG</v>
          </cell>
          <cell r="H143">
            <v>26.03</v>
          </cell>
        </row>
        <row r="144">
          <cell r="G144" t="str">
            <v>WN_BH</v>
          </cell>
          <cell r="H144">
            <v>25.15</v>
          </cell>
        </row>
        <row r="145">
          <cell r="G145" t="str">
            <v>WS_BB</v>
          </cell>
          <cell r="H145">
            <v>24.73</v>
          </cell>
        </row>
        <row r="146">
          <cell r="G146" t="str">
            <v>WS_BD</v>
          </cell>
          <cell r="H146">
            <v>24.64</v>
          </cell>
        </row>
        <row r="147">
          <cell r="G147" t="str">
            <v>WS_BE</v>
          </cell>
          <cell r="H147">
            <v>24.38</v>
          </cell>
        </row>
        <row r="148">
          <cell r="G148" t="str">
            <v>WS_BG</v>
          </cell>
          <cell r="H148">
            <v>25.64</v>
          </cell>
        </row>
        <row r="149">
          <cell r="G149" t="str">
            <v>WS_BH</v>
          </cell>
          <cell r="H149">
            <v>25.52</v>
          </cell>
        </row>
      </sheetData>
      <sheetData sheetId="6"/>
      <sheetData sheetId="7"/>
      <sheetData sheetId="8">
        <row r="2">
          <cell r="A2" t="str">
            <v>Region</v>
          </cell>
        </row>
        <row r="3">
          <cell r="A3" t="str">
            <v>AZNM</v>
          </cell>
        </row>
        <row r="4">
          <cell r="A4" t="str">
            <v>CA-N</v>
          </cell>
        </row>
        <row r="5">
          <cell r="A5" t="str">
            <v>CA-S</v>
          </cell>
        </row>
        <row r="6">
          <cell r="A6" t="str">
            <v>COMD</v>
          </cell>
        </row>
        <row r="7">
          <cell r="A7" t="str">
            <v>DSNY</v>
          </cell>
        </row>
        <row r="8">
          <cell r="A8" t="str">
            <v>ECAK</v>
          </cell>
        </row>
        <row r="9">
          <cell r="A9" t="str">
            <v>ECAM</v>
          </cell>
        </row>
        <row r="10">
          <cell r="A10" t="str">
            <v>ECAP</v>
          </cell>
        </row>
        <row r="11">
          <cell r="A11" t="str">
            <v>ENTG</v>
          </cell>
        </row>
        <row r="12">
          <cell r="A12" t="str">
            <v>ERCT</v>
          </cell>
        </row>
        <row r="13">
          <cell r="A13" t="str">
            <v>FRCC</v>
          </cell>
        </row>
        <row r="14">
          <cell r="A14" t="str">
            <v>LILC</v>
          </cell>
        </row>
        <row r="15">
          <cell r="A15" t="str">
            <v>MACE</v>
          </cell>
        </row>
        <row r="16">
          <cell r="A16" t="str">
            <v>MACS</v>
          </cell>
        </row>
        <row r="17">
          <cell r="A17" t="str">
            <v>MACW</v>
          </cell>
        </row>
        <row r="18">
          <cell r="A18" t="str">
            <v>MANO</v>
          </cell>
        </row>
        <row r="19">
          <cell r="A19" t="str">
            <v>MECS</v>
          </cell>
        </row>
        <row r="20">
          <cell r="A20" t="str">
            <v>MRO</v>
          </cell>
        </row>
        <row r="21">
          <cell r="A21" t="str">
            <v>NENG</v>
          </cell>
        </row>
        <row r="22">
          <cell r="A22" t="str">
            <v>NWPE</v>
          </cell>
        </row>
        <row r="23">
          <cell r="A23" t="str">
            <v>NYC</v>
          </cell>
        </row>
        <row r="24">
          <cell r="A24" t="str">
            <v>PNW</v>
          </cell>
        </row>
        <row r="25">
          <cell r="A25" t="str">
            <v>RMPA</v>
          </cell>
        </row>
        <row r="26">
          <cell r="A26" t="str">
            <v>SNV</v>
          </cell>
        </row>
        <row r="27">
          <cell r="A27" t="str">
            <v>SOU</v>
          </cell>
        </row>
        <row r="28">
          <cell r="A28" t="str">
            <v>SPPN</v>
          </cell>
        </row>
        <row r="29">
          <cell r="A29" t="str">
            <v>SPPS</v>
          </cell>
        </row>
        <row r="30">
          <cell r="A30" t="str">
            <v>TVA</v>
          </cell>
        </row>
        <row r="31">
          <cell r="A31" t="str">
            <v>UPNY</v>
          </cell>
        </row>
        <row r="32">
          <cell r="A32" t="str">
            <v>VACA</v>
          </cell>
        </row>
        <row r="33">
          <cell r="A33" t="str">
            <v>VAPW</v>
          </cell>
        </row>
        <row r="34">
          <cell r="A34" t="str">
            <v>WUMS</v>
          </cell>
        </row>
        <row r="35">
          <cell r="A35" t="str">
            <v>USA</v>
          </cell>
        </row>
        <row r="36">
          <cell r="A36" t="str">
            <v>Canada</v>
          </cell>
        </row>
        <row r="37">
          <cell r="A37" t="str">
            <v>System</v>
          </cell>
        </row>
      </sheetData>
      <sheetData sheetId="9">
        <row r="4">
          <cell r="N4">
            <v>5</v>
          </cell>
        </row>
        <row r="5">
          <cell r="N5">
            <v>140</v>
          </cell>
        </row>
        <row r="6">
          <cell r="N6">
            <v>60</v>
          </cell>
        </row>
        <row r="7">
          <cell r="N7">
            <v>163</v>
          </cell>
        </row>
        <row r="8">
          <cell r="N8">
            <v>171</v>
          </cell>
        </row>
        <row r="9">
          <cell r="N9">
            <v>191</v>
          </cell>
        </row>
        <row r="10">
          <cell r="N10">
            <v>95</v>
          </cell>
        </row>
        <row r="11">
          <cell r="N11">
            <v>99</v>
          </cell>
        </row>
        <row r="12">
          <cell r="N12">
            <v>177</v>
          </cell>
        </row>
        <row r="13">
          <cell r="N13">
            <v>135</v>
          </cell>
        </row>
        <row r="14">
          <cell r="N14">
            <v>41</v>
          </cell>
        </row>
        <row r="15">
          <cell r="N15">
            <v>8</v>
          </cell>
        </row>
        <row r="16">
          <cell r="N16">
            <v>121</v>
          </cell>
        </row>
        <row r="17">
          <cell r="N17">
            <v>9</v>
          </cell>
        </row>
        <row r="18">
          <cell r="N18">
            <v>25</v>
          </cell>
        </row>
      </sheetData>
      <sheetData sheetId="10"/>
      <sheetData sheetId="11">
        <row r="2">
          <cell r="B2" t="str">
            <v>Alabama</v>
          </cell>
          <cell r="AJ2" t="str">
            <v>aznm</v>
          </cell>
          <cell r="AK2">
            <v>1</v>
          </cell>
          <cell r="AL2" t="str">
            <v>USA</v>
          </cell>
          <cell r="AO2" t="str">
            <v>SO2 CAIR</v>
          </cell>
          <cell r="AP2" t="str">
            <v>Constraint Name: #1 - Title IV - SO2 Constraint</v>
          </cell>
        </row>
        <row r="3">
          <cell r="B3" t="str">
            <v>Arkansas</v>
          </cell>
          <cell r="AJ3" t="str">
            <v>ca-n</v>
          </cell>
          <cell r="AK3">
            <v>2</v>
          </cell>
          <cell r="AL3" t="str">
            <v>USA</v>
          </cell>
          <cell r="AO3" t="str">
            <v>SO2 Title IV</v>
          </cell>
          <cell r="AP3" t="str">
            <v>No constraint</v>
          </cell>
        </row>
        <row r="4">
          <cell r="B4" t="str">
            <v>Arizona</v>
          </cell>
          <cell r="AJ4" t="str">
            <v>ca-s</v>
          </cell>
          <cell r="AK4">
            <v>3</v>
          </cell>
          <cell r="AL4" t="str">
            <v>USA</v>
          </cell>
          <cell r="AO4" t="str">
            <v>NOx CAIR Annual Constraint</v>
          </cell>
          <cell r="AP4" t="str">
            <v>Constraint Name: #2 - NOx CAIR Annual Constraint</v>
          </cell>
        </row>
        <row r="5">
          <cell r="B5" t="str">
            <v>California</v>
          </cell>
          <cell r="AJ5" t="str">
            <v>comd</v>
          </cell>
          <cell r="AK5">
            <v>4</v>
          </cell>
          <cell r="AL5" t="str">
            <v>USA</v>
          </cell>
          <cell r="AO5" t="str">
            <v>NOx Ozone Season</v>
          </cell>
          <cell r="AP5" t="str">
            <v>Constraint Name: #3 - NOx SIP CALL and Summer CAIR Constraint</v>
          </cell>
        </row>
        <row r="6">
          <cell r="B6" t="str">
            <v>Colorado</v>
          </cell>
          <cell r="AJ6" t="str">
            <v>dsny</v>
          </cell>
          <cell r="AK6">
            <v>5</v>
          </cell>
          <cell r="AL6" t="str">
            <v>USA</v>
          </cell>
          <cell r="AO6" t="str">
            <v>NOx Title IV</v>
          </cell>
          <cell r="AP6" t="str">
            <v>No constraint</v>
          </cell>
        </row>
        <row r="7">
          <cell r="B7" t="str">
            <v>Connecticut</v>
          </cell>
          <cell r="AJ7" t="str">
            <v>ecak</v>
          </cell>
          <cell r="AK7">
            <v>6</v>
          </cell>
          <cell r="AL7" t="str">
            <v>USA</v>
          </cell>
          <cell r="AO7" t="str">
            <v>MER National Constraint</v>
          </cell>
          <cell r="AP7" t="str">
            <v>Constraint Name: #5 - MER National Constraint</v>
          </cell>
        </row>
        <row r="8">
          <cell r="B8" t="str">
            <v>District of Columbia</v>
          </cell>
          <cell r="AJ8" t="str">
            <v>ecam</v>
          </cell>
          <cell r="AK8">
            <v>7</v>
          </cell>
          <cell r="AL8" t="str">
            <v>USA</v>
          </cell>
          <cell r="AO8" t="str">
            <v>CO2 National Constraint</v>
          </cell>
          <cell r="AP8" t="str">
            <v>Constraint Name: #0 - National CO2 Cap</v>
          </cell>
        </row>
        <row r="9">
          <cell r="B9" t="str">
            <v>Delaware</v>
          </cell>
          <cell r="AJ9" t="str">
            <v>ecap</v>
          </cell>
          <cell r="AK9">
            <v>8</v>
          </cell>
          <cell r="AL9" t="str">
            <v>USA</v>
          </cell>
        </row>
        <row r="10">
          <cell r="B10" t="str">
            <v>Florida</v>
          </cell>
          <cell r="AJ10" t="str">
            <v>entg</v>
          </cell>
          <cell r="AK10">
            <v>9</v>
          </cell>
          <cell r="AL10" t="str">
            <v>USA</v>
          </cell>
        </row>
        <row r="11">
          <cell r="B11" t="str">
            <v>Georgia</v>
          </cell>
          <cell r="AJ11" t="str">
            <v>erct</v>
          </cell>
          <cell r="AK11">
            <v>0</v>
          </cell>
          <cell r="AL11" t="str">
            <v>USA</v>
          </cell>
        </row>
        <row r="12">
          <cell r="B12" t="str">
            <v>Iowa</v>
          </cell>
          <cell r="AJ12" t="str">
            <v>frcc</v>
          </cell>
          <cell r="AK12" t="str">
            <v>A</v>
          </cell>
          <cell r="AL12" t="str">
            <v>USA</v>
          </cell>
        </row>
        <row r="13">
          <cell r="B13" t="str">
            <v>Idaho</v>
          </cell>
          <cell r="AJ13" t="str">
            <v>lilc</v>
          </cell>
          <cell r="AK13" t="str">
            <v>B</v>
          </cell>
          <cell r="AL13" t="str">
            <v>USA</v>
          </cell>
          <cell r="AO13" t="str">
            <v>Combined Cycle Gas</v>
          </cell>
          <cell r="AP13">
            <v>17</v>
          </cell>
        </row>
        <row r="14">
          <cell r="B14" t="str">
            <v>Illinois</v>
          </cell>
          <cell r="AJ14" t="str">
            <v>mace</v>
          </cell>
          <cell r="AK14" t="str">
            <v>C</v>
          </cell>
          <cell r="AL14" t="str">
            <v>USA</v>
          </cell>
          <cell r="AO14" t="str">
            <v>Coal without Advanced NOX or SO2 Control</v>
          </cell>
          <cell r="AP14">
            <v>18</v>
          </cell>
        </row>
        <row r="15">
          <cell r="B15" t="str">
            <v>Indiana</v>
          </cell>
          <cell r="AJ15" t="str">
            <v>macs</v>
          </cell>
          <cell r="AK15" t="str">
            <v>D</v>
          </cell>
          <cell r="AL15" t="str">
            <v>USA</v>
          </cell>
          <cell r="AO15" t="str">
            <v>Coal with Advanced NOX or SO2 Control</v>
          </cell>
          <cell r="AP15">
            <v>19</v>
          </cell>
        </row>
        <row r="16">
          <cell r="B16" t="str">
            <v>Kansas</v>
          </cell>
          <cell r="AJ16" t="str">
            <v>macw</v>
          </cell>
          <cell r="AK16" t="str">
            <v>E</v>
          </cell>
          <cell r="AL16" t="str">
            <v>USA</v>
          </cell>
          <cell r="AO16" t="str">
            <v>Oil/Gas Steam and Turbines</v>
          </cell>
          <cell r="AP16">
            <v>20</v>
          </cell>
        </row>
        <row r="17">
          <cell r="B17" t="str">
            <v>Kentucky</v>
          </cell>
          <cell r="AJ17" t="str">
            <v>mano</v>
          </cell>
          <cell r="AK17" t="str">
            <v>F</v>
          </cell>
          <cell r="AL17" t="str">
            <v>USA</v>
          </cell>
          <cell r="AO17" t="str">
            <v>Coal with Advanced NOX and SO2 Control</v>
          </cell>
          <cell r="AP17">
            <v>21</v>
          </cell>
        </row>
        <row r="18">
          <cell r="B18" t="str">
            <v>Louisiana</v>
          </cell>
          <cell r="AJ18" t="str">
            <v>mecs</v>
          </cell>
          <cell r="AK18" t="str">
            <v>G</v>
          </cell>
          <cell r="AL18" t="str">
            <v>USA</v>
          </cell>
          <cell r="AO18" t="str">
            <v>Coal with ACI</v>
          </cell>
          <cell r="AP18">
            <v>22</v>
          </cell>
        </row>
        <row r="19">
          <cell r="B19" t="str">
            <v>Massachusetts</v>
          </cell>
          <cell r="AJ19" t="str">
            <v>mro</v>
          </cell>
          <cell r="AK19" t="str">
            <v>H</v>
          </cell>
          <cell r="AL19" t="str">
            <v>USA</v>
          </cell>
          <cell r="AO19" t="str">
            <v>Combined Cycle Gas with Sequestration</v>
          </cell>
          <cell r="AP19">
            <v>24</v>
          </cell>
        </row>
        <row r="20">
          <cell r="B20" t="str">
            <v>Maryland</v>
          </cell>
          <cell r="AJ20" t="str">
            <v>neng</v>
          </cell>
          <cell r="AK20" t="str">
            <v>I</v>
          </cell>
          <cell r="AL20" t="str">
            <v>USA</v>
          </cell>
          <cell r="AO20" t="str">
            <v>Coal with Advanced Sequestration</v>
          </cell>
          <cell r="AP20">
            <v>25</v>
          </cell>
        </row>
        <row r="21">
          <cell r="B21" t="str">
            <v>Maine</v>
          </cell>
          <cell r="AJ21" t="str">
            <v>nwpe</v>
          </cell>
          <cell r="AK21" t="str">
            <v>J</v>
          </cell>
          <cell r="AL21" t="str">
            <v>USA</v>
          </cell>
          <cell r="AO21" t="str">
            <v>Other</v>
          </cell>
          <cell r="AP21">
            <v>23</v>
          </cell>
        </row>
        <row r="22">
          <cell r="B22" t="str">
            <v>Michigan</v>
          </cell>
          <cell r="AJ22" t="str">
            <v>nyc</v>
          </cell>
          <cell r="AK22" t="str">
            <v>K</v>
          </cell>
          <cell r="AL22" t="str">
            <v>USA</v>
          </cell>
        </row>
        <row r="23">
          <cell r="B23" t="str">
            <v>Minnesota</v>
          </cell>
          <cell r="AJ23" t="str">
            <v>pnw</v>
          </cell>
          <cell r="AK23" t="str">
            <v>L</v>
          </cell>
          <cell r="AL23" t="str">
            <v>USA</v>
          </cell>
        </row>
        <row r="24">
          <cell r="B24" t="str">
            <v>Missouri</v>
          </cell>
          <cell r="AJ24" t="str">
            <v>rmpa</v>
          </cell>
          <cell r="AK24" t="str">
            <v>M</v>
          </cell>
          <cell r="AL24" t="str">
            <v>USA</v>
          </cell>
        </row>
        <row r="25">
          <cell r="B25" t="str">
            <v>Mississippi</v>
          </cell>
          <cell r="AJ25" t="str">
            <v>snv</v>
          </cell>
          <cell r="AK25" t="str">
            <v>N</v>
          </cell>
          <cell r="AL25" t="str">
            <v>USA</v>
          </cell>
        </row>
        <row r="26">
          <cell r="B26" t="str">
            <v>Montana</v>
          </cell>
          <cell r="AJ26" t="str">
            <v>sou</v>
          </cell>
          <cell r="AK26" t="str">
            <v>O</v>
          </cell>
          <cell r="AL26" t="str">
            <v>USA</v>
          </cell>
        </row>
        <row r="27">
          <cell r="B27" t="str">
            <v>North Carolina</v>
          </cell>
          <cell r="AJ27" t="str">
            <v>sppn</v>
          </cell>
          <cell r="AK27" t="str">
            <v>P</v>
          </cell>
          <cell r="AL27" t="str">
            <v>USA</v>
          </cell>
        </row>
        <row r="28">
          <cell r="B28" t="str">
            <v>North Dakota</v>
          </cell>
          <cell r="AJ28" t="str">
            <v>spps</v>
          </cell>
          <cell r="AK28" t="str">
            <v>Q</v>
          </cell>
          <cell r="AL28" t="str">
            <v>USA</v>
          </cell>
        </row>
        <row r="29">
          <cell r="B29" t="str">
            <v>Nebraska</v>
          </cell>
          <cell r="AJ29" t="str">
            <v>tva</v>
          </cell>
          <cell r="AK29" t="str">
            <v>R</v>
          </cell>
          <cell r="AL29" t="str">
            <v>USA</v>
          </cell>
        </row>
        <row r="30">
          <cell r="B30" t="str">
            <v>New Hampshire</v>
          </cell>
          <cell r="AJ30" t="str">
            <v>upny</v>
          </cell>
          <cell r="AK30" t="str">
            <v>S</v>
          </cell>
          <cell r="AL30" t="str">
            <v>USA</v>
          </cell>
        </row>
        <row r="31">
          <cell r="B31" t="str">
            <v>New Jersey</v>
          </cell>
          <cell r="AJ31" t="str">
            <v>vaca</v>
          </cell>
          <cell r="AK31" t="str">
            <v>T</v>
          </cell>
          <cell r="AL31" t="str">
            <v>USA</v>
          </cell>
        </row>
        <row r="32">
          <cell r="B32" t="str">
            <v>New Mexico</v>
          </cell>
          <cell r="AJ32" t="str">
            <v>vapw</v>
          </cell>
          <cell r="AK32" t="str">
            <v>U</v>
          </cell>
          <cell r="AL32" t="str">
            <v>USA</v>
          </cell>
        </row>
        <row r="33">
          <cell r="B33" t="str">
            <v>Nevada</v>
          </cell>
          <cell r="AJ33" t="str">
            <v>wums</v>
          </cell>
          <cell r="AK33" t="str">
            <v>V</v>
          </cell>
          <cell r="AL33" t="str">
            <v>USA</v>
          </cell>
        </row>
        <row r="34">
          <cell r="B34" t="str">
            <v>New York</v>
          </cell>
        </row>
        <row r="35">
          <cell r="B35" t="str">
            <v>Ohio</v>
          </cell>
        </row>
        <row r="36">
          <cell r="B36" t="str">
            <v>Oklahoma</v>
          </cell>
        </row>
        <row r="37">
          <cell r="B37" t="str">
            <v>Oregon</v>
          </cell>
        </row>
        <row r="38">
          <cell r="B38" t="str">
            <v>Pennsylvania</v>
          </cell>
        </row>
        <row r="39">
          <cell r="B39" t="str">
            <v>Rhode Island</v>
          </cell>
        </row>
        <row r="40">
          <cell r="B40" t="str">
            <v>South Carolina</v>
          </cell>
        </row>
        <row r="41">
          <cell r="B41" t="str">
            <v>South Dakota</v>
          </cell>
        </row>
        <row r="42">
          <cell r="B42" t="str">
            <v>Tennessee</v>
          </cell>
        </row>
        <row r="43">
          <cell r="B43" t="str">
            <v>Texas</v>
          </cell>
        </row>
        <row r="44">
          <cell r="B44" t="str">
            <v>Utah</v>
          </cell>
        </row>
        <row r="45">
          <cell r="B45" t="str">
            <v>Virginia</v>
          </cell>
        </row>
        <row r="46">
          <cell r="B46" t="str">
            <v>Vermont</v>
          </cell>
        </row>
        <row r="47">
          <cell r="B47" t="str">
            <v>Washington</v>
          </cell>
        </row>
        <row r="48">
          <cell r="B48" t="str">
            <v>Wisconsin</v>
          </cell>
        </row>
        <row r="49">
          <cell r="B49" t="str">
            <v>West Virginia</v>
          </cell>
        </row>
        <row r="50">
          <cell r="B50" t="str">
            <v>Wyoming</v>
          </cell>
        </row>
        <row r="56">
          <cell r="B56" t="str">
            <v>Empty ProvinceList holder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_and_Summary"/>
      <sheetName val="MainModule"/>
      <sheetName val="Charts"/>
      <sheetName val="Sorted_by_Variable"/>
      <sheetName val="Sorted_by_State"/>
      <sheetName val="Sorted_by_Region"/>
      <sheetName val="RefTables"/>
      <sheetName val="EERS_Savings"/>
      <sheetName val="F861_2012_file2"/>
      <sheetName val="F861_2012_file3"/>
      <sheetName val="F861_2011_file2"/>
      <sheetName val="F861_2011_file3"/>
    </sheetNames>
    <sheetDataSet>
      <sheetData sheetId="0">
        <row r="5">
          <cell r="C5" t="str">
            <v>Draft Case</v>
          </cell>
        </row>
      </sheetData>
      <sheetData sheetId="1">
        <row r="5">
          <cell r="E5" t="str">
            <v>Linear</v>
          </cell>
        </row>
        <row r="6">
          <cell r="E6">
            <v>10</v>
          </cell>
        </row>
        <row r="7">
          <cell r="E7">
            <v>0.05</v>
          </cell>
        </row>
        <row r="8">
          <cell r="E8">
            <v>0.05</v>
          </cell>
        </row>
        <row r="12">
          <cell r="E12" t="str">
            <v>Yes</v>
          </cell>
        </row>
        <row r="13">
          <cell r="E13">
            <v>1</v>
          </cell>
        </row>
        <row r="15">
          <cell r="E15" t="str">
            <v>None</v>
          </cell>
        </row>
        <row r="16">
          <cell r="E16">
            <v>5.0000000000000001E-3</v>
          </cell>
        </row>
        <row r="17">
          <cell r="E17">
            <v>0</v>
          </cell>
        </row>
        <row r="18">
          <cell r="E18">
            <v>5.0000000000000001E-3</v>
          </cell>
        </row>
        <row r="19">
          <cell r="E19">
            <v>7.4999999999999997E-3</v>
          </cell>
        </row>
        <row r="20">
          <cell r="E20">
            <v>0.01</v>
          </cell>
        </row>
        <row r="22">
          <cell r="E22">
            <v>27.5</v>
          </cell>
        </row>
        <row r="23">
          <cell r="E23">
            <v>0.5</v>
          </cell>
        </row>
        <row r="24">
          <cell r="E24">
            <v>0.5</v>
          </cell>
        </row>
        <row r="25">
          <cell r="E25">
            <v>27.5</v>
          </cell>
        </row>
        <row r="26">
          <cell r="E26">
            <v>55</v>
          </cell>
        </row>
        <row r="31">
          <cell r="E31">
            <v>0.03</v>
          </cell>
        </row>
        <row r="32">
          <cell r="E32">
            <v>0.03</v>
          </cell>
        </row>
        <row r="35">
          <cell r="E35">
            <v>0.5</v>
          </cell>
        </row>
        <row r="36">
          <cell r="E36">
            <v>10</v>
          </cell>
        </row>
        <row r="37">
          <cell r="E37">
            <v>0.05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_and_Summary"/>
      <sheetName val="MainModule"/>
      <sheetName val="Sorted_by_Variable"/>
      <sheetName val="Sorted_by_State"/>
      <sheetName val="LevelizationSchedule"/>
      <sheetName val="RefTables"/>
      <sheetName val="MAdata"/>
      <sheetName val="F861_2012_file2"/>
      <sheetName val="F861_2012_file3"/>
    </sheetNames>
    <sheetDataSet>
      <sheetData sheetId="0">
        <row r="5">
          <cell r="C5" t="str">
            <v>Draft Case</v>
          </cell>
        </row>
      </sheetData>
      <sheetData sheetId="1">
        <row r="5">
          <cell r="E5" t="str">
            <v>Linear</v>
          </cell>
        </row>
        <row r="28">
          <cell r="E28">
            <v>0.03</v>
          </cell>
        </row>
        <row r="32">
          <cell r="C32" t="str">
            <v>Massachusetts</v>
          </cell>
        </row>
        <row r="36">
          <cell r="E36">
            <v>2017</v>
          </cell>
        </row>
        <row r="37">
          <cell r="E37">
            <v>2050</v>
          </cell>
        </row>
        <row r="39">
          <cell r="E39">
            <v>1.4999999999999999E-2</v>
          </cell>
        </row>
        <row r="40">
          <cell r="E40">
            <v>2E-3</v>
          </cell>
        </row>
        <row r="46">
          <cell r="C46" t="str">
            <v>2012 EIA 861 Data ("861 Fixed")</v>
          </cell>
        </row>
      </sheetData>
      <sheetData sheetId="2"/>
      <sheetData sheetId="3"/>
      <sheetData sheetId="4"/>
      <sheetData sheetId="5"/>
      <sheetData sheetId="6">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5.2631578947368807E-2</v>
          </cell>
          <cell r="AE93">
            <v>0.10526315789473717</v>
          </cell>
          <cell r="AF93">
            <v>0.15789473684210553</v>
          </cell>
          <cell r="AG93">
            <v>0.21052631578947389</v>
          </cell>
          <cell r="AH93">
            <v>0.26315789473684226</v>
          </cell>
          <cell r="AI93">
            <v>0.31578947368421062</v>
          </cell>
          <cell r="AJ93">
            <v>0.36842105263157898</v>
          </cell>
          <cell r="AK93">
            <v>0.42105263157894735</v>
          </cell>
          <cell r="AL93">
            <v>0.47368421052631582</v>
          </cell>
          <cell r="AM93">
            <v>0.52631578947368429</v>
          </cell>
          <cell r="AN93">
            <v>0.57894736842105265</v>
          </cell>
          <cell r="AO93">
            <v>0.63157894736842102</v>
          </cell>
          <cell r="AP93">
            <v>0.68421052631578949</v>
          </cell>
          <cell r="AQ93">
            <v>0.73684210526315796</v>
          </cell>
          <cell r="AR93">
            <v>0.78947368421052633</v>
          </cell>
          <cell r="AS93">
            <v>0.84210526315789469</v>
          </cell>
          <cell r="AT93">
            <v>0.89473684210526316</v>
          </cell>
          <cell r="AU93">
            <v>0.94736842105263164</v>
          </cell>
          <cell r="AV93">
            <v>1</v>
          </cell>
        </row>
      </sheetData>
      <sheetData sheetId="7" refreshError="1"/>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VA"/>
      <sheetName val="VA potential"/>
      <sheetName val="Study.Review"/>
      <sheetName val="VA studies"/>
      <sheetName val="ACEEE2014"/>
      <sheetName val="hist+planned EE"/>
      <sheetName val="EERS"/>
      <sheetName val="EIA_Sales"/>
      <sheetName val="F861_2012_file2"/>
      <sheetName val="F861_2012_file3"/>
      <sheetName val="F861_2011_file3"/>
      <sheetName val="RefTables"/>
    </sheetNames>
    <sheetDataSet>
      <sheetData sheetId="0" refreshError="1"/>
      <sheetData sheetId="1">
        <row r="24">
          <cell r="BD24">
            <v>7594.1539469540712</v>
          </cell>
          <cell r="BI24">
            <v>19215.668764541497</v>
          </cell>
          <cell r="BN24">
            <v>27970.520686761498</v>
          </cell>
        </row>
      </sheetData>
      <sheetData sheetId="2" refreshError="1"/>
      <sheetData sheetId="3" refreshError="1"/>
      <sheetData sheetId="4" refreshError="1"/>
      <sheetData sheetId="5">
        <row r="10">
          <cell r="BB10">
            <v>0</v>
          </cell>
          <cell r="BG10">
            <v>0</v>
          </cell>
          <cell r="BL10">
            <v>0</v>
          </cell>
        </row>
        <row r="17">
          <cell r="BB17">
            <v>750.65211477928722</v>
          </cell>
          <cell r="BG17">
            <v>505.20321499151237</v>
          </cell>
          <cell r="BL17">
            <v>259.75431520373763</v>
          </cell>
        </row>
      </sheetData>
      <sheetData sheetId="6" refreshError="1"/>
      <sheetData sheetId="7"/>
      <sheetData sheetId="8" refreshError="1"/>
      <sheetData sheetId="9" refreshError="1"/>
      <sheetData sheetId="10" refreshError="1"/>
      <sheetData sheetId="11">
        <row r="6">
          <cell r="B6" t="str">
            <v>Alabama</v>
          </cell>
        </row>
        <row r="7">
          <cell r="B7" t="str">
            <v>Alaska</v>
          </cell>
        </row>
        <row r="8">
          <cell r="B8" t="str">
            <v>Arizona</v>
          </cell>
        </row>
        <row r="9">
          <cell r="B9" t="str">
            <v>Arkansas</v>
          </cell>
        </row>
        <row r="10">
          <cell r="B10" t="str">
            <v>California</v>
          </cell>
        </row>
        <row r="11">
          <cell r="B11" t="str">
            <v>Colorado</v>
          </cell>
        </row>
        <row r="12">
          <cell r="B12" t="str">
            <v>Connecticut</v>
          </cell>
        </row>
        <row r="13">
          <cell r="B13" t="str">
            <v>District of Columbia</v>
          </cell>
        </row>
        <row r="14">
          <cell r="B14" t="str">
            <v>Delaware</v>
          </cell>
        </row>
        <row r="15">
          <cell r="B15" t="str">
            <v>Florida</v>
          </cell>
        </row>
        <row r="16">
          <cell r="B16" t="str">
            <v>Georgia</v>
          </cell>
        </row>
        <row r="17">
          <cell r="B17" t="str">
            <v>Hawaii</v>
          </cell>
        </row>
        <row r="18">
          <cell r="B18" t="str">
            <v>Idaho</v>
          </cell>
        </row>
        <row r="19">
          <cell r="B19" t="str">
            <v>Illinois</v>
          </cell>
        </row>
        <row r="20">
          <cell r="B20" t="str">
            <v>Indiana</v>
          </cell>
        </row>
        <row r="21">
          <cell r="B21" t="str">
            <v>Iowa</v>
          </cell>
        </row>
        <row r="22">
          <cell r="B22" t="str">
            <v>Kansas</v>
          </cell>
        </row>
        <row r="23">
          <cell r="B23" t="str">
            <v>Kentucky</v>
          </cell>
        </row>
        <row r="24">
          <cell r="B24" t="str">
            <v>Louisiana</v>
          </cell>
        </row>
        <row r="25">
          <cell r="B25" t="str">
            <v>Maine</v>
          </cell>
        </row>
        <row r="26">
          <cell r="B26" t="str">
            <v>Maryland</v>
          </cell>
        </row>
        <row r="27">
          <cell r="B27" t="str">
            <v>Massachusetts</v>
          </cell>
        </row>
        <row r="28">
          <cell r="B28" t="str">
            <v>Michigan</v>
          </cell>
        </row>
        <row r="29">
          <cell r="B29" t="str">
            <v>Minnesota</v>
          </cell>
        </row>
        <row r="30">
          <cell r="B30" t="str">
            <v>Mississippi</v>
          </cell>
        </row>
        <row r="31">
          <cell r="B31" t="str">
            <v>Missouri</v>
          </cell>
        </row>
        <row r="32">
          <cell r="B32" t="str">
            <v>Montana</v>
          </cell>
        </row>
        <row r="33">
          <cell r="B33" t="str">
            <v>Nebraska</v>
          </cell>
        </row>
        <row r="34">
          <cell r="B34" t="str">
            <v>Nevada</v>
          </cell>
        </row>
        <row r="35">
          <cell r="B35" t="str">
            <v>New Hampshire</v>
          </cell>
        </row>
        <row r="36">
          <cell r="B36" t="str">
            <v>New Jersey</v>
          </cell>
        </row>
        <row r="37">
          <cell r="B37" t="str">
            <v>New Mexico</v>
          </cell>
        </row>
        <row r="38">
          <cell r="B38" t="str">
            <v>New York</v>
          </cell>
        </row>
        <row r="39">
          <cell r="B39" t="str">
            <v>North Carolina</v>
          </cell>
        </row>
        <row r="40">
          <cell r="B40" t="str">
            <v>North Dakota</v>
          </cell>
        </row>
        <row r="41">
          <cell r="B41" t="str">
            <v>Ohio</v>
          </cell>
        </row>
        <row r="42">
          <cell r="B42" t="str">
            <v>Oklahoma</v>
          </cell>
        </row>
        <row r="43">
          <cell r="B43" t="str">
            <v>Oregon</v>
          </cell>
        </row>
        <row r="44">
          <cell r="B44" t="str">
            <v>Pennsylvania</v>
          </cell>
        </row>
        <row r="45">
          <cell r="B45" t="str">
            <v>Rhode Island</v>
          </cell>
        </row>
        <row r="46">
          <cell r="B46" t="str">
            <v>South Carolina</v>
          </cell>
        </row>
        <row r="47">
          <cell r="B47" t="str">
            <v>South Dakota</v>
          </cell>
        </row>
        <row r="48">
          <cell r="B48" t="str">
            <v>Tennessee</v>
          </cell>
        </row>
        <row r="49">
          <cell r="B49" t="str">
            <v>Texas</v>
          </cell>
        </row>
        <row r="50">
          <cell r="B50" t="str">
            <v>Utah</v>
          </cell>
        </row>
        <row r="51">
          <cell r="B51" t="str">
            <v>Vermont</v>
          </cell>
        </row>
        <row r="52">
          <cell r="B52" t="str">
            <v>Virginia</v>
          </cell>
        </row>
        <row r="53">
          <cell r="B53" t="str">
            <v>Washington</v>
          </cell>
        </row>
        <row r="54">
          <cell r="B54" t="str">
            <v>West Virginia</v>
          </cell>
        </row>
        <row r="55">
          <cell r="B55" t="str">
            <v>Wisconsin</v>
          </cell>
        </row>
        <row r="56">
          <cell r="B56" t="str">
            <v>Wyoming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ummary"/>
      <sheetName val="USEPASum"/>
      <sheetName val="ElecEESum"/>
      <sheetName val="SC.TVA.HW"/>
      <sheetName val="TVA"/>
      <sheetName val="DetailedComparison"/>
      <sheetName val="PA.12"/>
      <sheetName val="NSPI"/>
      <sheetName val="NAS"/>
      <sheetName val="CO.13"/>
      <sheetName val="ElecEESum.CO2013"/>
      <sheetName val="EPRI.13"/>
      <sheetName val="AdoptionRate"/>
      <sheetName val="SW"/>
      <sheetName val="McKinsey"/>
      <sheetName val="PacifiCorp"/>
      <sheetName val="IdahoPower(ID,OR)"/>
      <sheetName val="WA-PSE"/>
      <sheetName val="Avista(ID,WA)"/>
      <sheetName val="NJ"/>
      <sheetName val="IL"/>
      <sheetName val="IN"/>
      <sheetName val="AdditionalInfo"/>
      <sheetName val="ElecEESum.ID2014"/>
      <sheetName val="Study.List"/>
      <sheetName val="South2"/>
      <sheetName val="ElecEESum (2)"/>
      <sheetName val="Pivotdata"/>
      <sheetName val="Elec Database"/>
      <sheetName val="ElecEESum(CSI)"/>
      <sheetName val="EPRI09"/>
      <sheetName val="HI"/>
      <sheetName val="KY"/>
      <sheetName val="EECost"/>
      <sheetName val="NC"/>
      <sheetName val="AR"/>
      <sheetName val="OH"/>
      <sheetName val="South"/>
      <sheetName val="PA.11"/>
      <sheetName val="CA.13"/>
      <sheetName val="CA.12"/>
      <sheetName val="CA.08"/>
      <sheetName val="Midwest"/>
      <sheetName val="CT"/>
      <sheetName val="VT"/>
      <sheetName val="PNW"/>
      <sheetName val="NWPCC"/>
      <sheetName val="PNW09"/>
      <sheetName val="Gas Database"/>
      <sheetName val="NY Gas"/>
      <sheetName val="CT Gas"/>
      <sheetName val="CT Elec"/>
      <sheetName val="Reference"/>
      <sheetName val="NH Elec&amp;Gas"/>
      <sheetName val="VT Elec"/>
      <sheetName val="ACEEE Potential"/>
      <sheetName val="MEEA Potential"/>
      <sheetName val="AEO07&amp;11"/>
      <sheetName val="aeo2007"/>
      <sheetName val="aeo2008"/>
      <sheetName val="aeo2008 (2)"/>
      <sheetName val="NG Units"/>
      <sheetName val="defla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861"/>
      <sheetName val="EE pen data"/>
      <sheetName val="ACEEE"/>
      <sheetName val="SACE data"/>
      <sheetName val="CEE budget"/>
      <sheetName val="Consumption"/>
      <sheetName val="S&amp;R pivot"/>
      <sheetName val="2006 S&amp;R"/>
      <sheetName val="EE cost data"/>
      <sheetName val="Sheet1"/>
      <sheetName val="PNW"/>
      <sheetName val="SW"/>
      <sheetName val="TX"/>
      <sheetName val="Midwest"/>
      <sheetName val="CA"/>
      <sheetName val="New England"/>
      <sheetName val="South Atlantic"/>
      <sheetName val="Mid-Atlantic"/>
      <sheetName val="References"/>
      <sheetName val="HI"/>
      <sheetName val="IA"/>
      <sheetName val="State Totals"/>
    </sheetNames>
    <sheetDataSet>
      <sheetData sheetId="0">
        <row r="2">
          <cell r="B2" t="str">
            <v>Summary of EE Program Related Savings by State based on EIA 861 Form</v>
          </cell>
        </row>
      </sheetData>
      <sheetData sheetId="1">
        <row r="2">
          <cell r="A2" t="str">
            <v>State</v>
          </cell>
        </row>
        <row r="3">
          <cell r="R3" t="str">
            <v>FINAL for Synapse analysis</v>
          </cell>
          <cell r="S3" t="str">
            <v>Year</v>
          </cell>
          <cell r="T3" t="str">
            <v>Source for Synapse analysis</v>
          </cell>
          <cell r="U3" t="str">
            <v>Estimated savings (MWh)</v>
          </cell>
          <cell r="V3" t="str">
            <v>Savings in MWh</v>
          </cell>
        </row>
        <row r="4">
          <cell r="Q4" t="str">
            <v>AK</v>
          </cell>
          <cell r="R4">
            <v>2.2429073390014558E-4</v>
          </cell>
          <cell r="S4">
            <v>2007</v>
          </cell>
          <cell r="T4" t="str">
            <v>EIA-861</v>
          </cell>
          <cell r="U4">
            <v>1417.6327236861448</v>
          </cell>
        </row>
        <row r="5">
          <cell r="Q5" t="str">
            <v>AL</v>
          </cell>
          <cell r="R5">
            <v>1.6001489663253993E-4</v>
          </cell>
          <cell r="S5">
            <v>2007</v>
          </cell>
          <cell r="T5" t="str">
            <v>EIA-861</v>
          </cell>
          <cell r="U5">
            <v>14707.817708493587</v>
          </cell>
        </row>
        <row r="6">
          <cell r="Q6" t="str">
            <v>AR</v>
          </cell>
          <cell r="R6">
            <v>2.9830438712521851E-5</v>
          </cell>
          <cell r="S6">
            <v>2007</v>
          </cell>
          <cell r="T6" t="str">
            <v>EIA-861</v>
          </cell>
          <cell r="U6">
            <v>1410.8826231938356</v>
          </cell>
        </row>
        <row r="7">
          <cell r="Q7" t="str">
            <v>AZ</v>
          </cell>
          <cell r="R7">
            <v>4.0513403648317729E-3</v>
          </cell>
          <cell r="S7">
            <v>2008</v>
          </cell>
          <cell r="T7" t="str">
            <v>EIA-861</v>
          </cell>
          <cell r="U7">
            <v>310563.20941823418</v>
          </cell>
          <cell r="V7">
            <v>313000</v>
          </cell>
        </row>
        <row r="8">
          <cell r="Q8" t="str">
            <v>CA</v>
          </cell>
          <cell r="R8">
            <v>1.1396383533745181E-2</v>
          </cell>
          <cell r="S8">
            <v>2008</v>
          </cell>
          <cell r="T8" t="str">
            <v>original report(s)</v>
          </cell>
          <cell r="U8">
            <v>3043390.0000000005</v>
          </cell>
          <cell r="V8">
            <v>3043390.0000000005</v>
          </cell>
        </row>
        <row r="9">
          <cell r="Q9" t="str">
            <v>CO</v>
          </cell>
          <cell r="R9">
            <v>2.856563888596154E-3</v>
          </cell>
          <cell r="S9">
            <v>2007</v>
          </cell>
          <cell r="T9" t="str">
            <v>EIA-861</v>
          </cell>
          <cell r="U9">
            <v>145337.65152717277</v>
          </cell>
          <cell r="V9">
            <v>116706.0105</v>
          </cell>
        </row>
        <row r="10">
          <cell r="Q10" t="str">
            <v xml:space="preserve">CT </v>
          </cell>
          <cell r="R10">
            <v>1.0904037724727381E-2</v>
          </cell>
          <cell r="S10">
            <v>2007</v>
          </cell>
          <cell r="T10" t="str">
            <v>original report(s)</v>
          </cell>
          <cell r="U10">
            <v>369974</v>
          </cell>
          <cell r="V10">
            <v>369974</v>
          </cell>
        </row>
        <row r="11">
          <cell r="Q11" t="str">
            <v>DC</v>
          </cell>
          <cell r="R11">
            <v>0</v>
          </cell>
          <cell r="S11">
            <v>2007</v>
          </cell>
          <cell r="T11" t="str">
            <v>EIA-861</v>
          </cell>
          <cell r="U11">
            <v>0</v>
          </cell>
        </row>
        <row r="12">
          <cell r="Q12" t="str">
            <v>DE</v>
          </cell>
          <cell r="R12">
            <v>0</v>
          </cell>
          <cell r="S12">
            <v>2007</v>
          </cell>
          <cell r="T12" t="str">
            <v>EIA-861</v>
          </cell>
          <cell r="U12">
            <v>0</v>
          </cell>
        </row>
        <row r="13">
          <cell r="Q13" t="str">
            <v>FL</v>
          </cell>
          <cell r="R13">
            <v>1.5068420829427837E-3</v>
          </cell>
          <cell r="S13">
            <v>2007</v>
          </cell>
          <cell r="T13" t="str">
            <v>EIA-861</v>
          </cell>
          <cell r="U13">
            <v>347938.7499224093</v>
          </cell>
          <cell r="V13">
            <v>262480</v>
          </cell>
        </row>
        <row r="14">
          <cell r="Q14" t="str">
            <v>GA</v>
          </cell>
          <cell r="R14">
            <v>2.165817395126531E-5</v>
          </cell>
          <cell r="S14">
            <v>2007</v>
          </cell>
          <cell r="T14" t="str">
            <v>EIA-861</v>
          </cell>
          <cell r="U14">
            <v>2971.509717877876</v>
          </cell>
        </row>
        <row r="15">
          <cell r="Q15" t="str">
            <v>HI</v>
          </cell>
          <cell r="R15">
            <v>6.5337055585458588E-3</v>
          </cell>
          <cell r="S15" t="str">
            <v>2006 - 2008</v>
          </cell>
          <cell r="T15" t="str">
            <v>original report(s)</v>
          </cell>
          <cell r="U15">
            <v>69252</v>
          </cell>
          <cell r="V15">
            <v>69252</v>
          </cell>
        </row>
        <row r="16">
          <cell r="Q16" t="str">
            <v>IA</v>
          </cell>
          <cell r="R16">
            <v>7.3760440050594372E-3</v>
          </cell>
          <cell r="S16">
            <v>2006</v>
          </cell>
          <cell r="T16" t="str">
            <v>original report(s)</v>
          </cell>
          <cell r="U16">
            <v>319654.402</v>
          </cell>
          <cell r="V16">
            <v>319654.402</v>
          </cell>
        </row>
        <row r="17">
          <cell r="Q17" t="str">
            <v>ID</v>
          </cell>
          <cell r="R17">
            <v>9.2863658857042057E-3</v>
          </cell>
          <cell r="S17">
            <v>2007</v>
          </cell>
          <cell r="T17" t="str">
            <v>Tom Eckman, NPCC</v>
          </cell>
          <cell r="U17">
            <v>219956.79736422864</v>
          </cell>
          <cell r="V17">
            <v>219956.79736422864</v>
          </cell>
        </row>
        <row r="18">
          <cell r="Q18" t="str">
            <v>IL</v>
          </cell>
          <cell r="R18">
            <v>2E-3</v>
          </cell>
          <cell r="S18">
            <v>2007</v>
          </cell>
          <cell r="T18" t="str">
            <v>MEEA, goal in 2008</v>
          </cell>
          <cell r="U18">
            <v>0</v>
          </cell>
        </row>
        <row r="19">
          <cell r="Q19" t="str">
            <v>IN</v>
          </cell>
          <cell r="R19">
            <v>1.8874951277255607E-4</v>
          </cell>
          <cell r="S19">
            <v>2007</v>
          </cell>
          <cell r="T19" t="str">
            <v>EIA-861</v>
          </cell>
          <cell r="U19">
            <v>20612.647052914843</v>
          </cell>
        </row>
        <row r="20">
          <cell r="Q20" t="str">
            <v>KS</v>
          </cell>
          <cell r="R20">
            <v>2.1044489678282468E-4</v>
          </cell>
          <cell r="S20">
            <v>2007</v>
          </cell>
          <cell r="T20" t="str">
            <v>EIA-861</v>
          </cell>
          <cell r="U20">
            <v>8533.4286078584519</v>
          </cell>
        </row>
        <row r="21">
          <cell r="Q21" t="str">
            <v>KY</v>
          </cell>
          <cell r="R21">
            <v>4.8581027311181245E-4</v>
          </cell>
          <cell r="S21">
            <v>2007</v>
          </cell>
          <cell r="T21" t="str">
            <v>EIA-861</v>
          </cell>
          <cell r="U21">
            <v>45018.63936149537</v>
          </cell>
        </row>
        <row r="22">
          <cell r="Q22" t="str">
            <v>LA</v>
          </cell>
          <cell r="R22">
            <v>2.2682107043383733E-5</v>
          </cell>
          <cell r="S22">
            <v>2007</v>
          </cell>
          <cell r="T22" t="str">
            <v>EIA-861</v>
          </cell>
          <cell r="U22">
            <v>1797.8810878157037</v>
          </cell>
        </row>
        <row r="23">
          <cell r="Q23" t="str">
            <v>MA</v>
          </cell>
          <cell r="R23">
            <v>8.2165645819724745E-3</v>
          </cell>
          <cell r="S23">
            <v>2007</v>
          </cell>
          <cell r="T23" t="str">
            <v>ACEEE</v>
          </cell>
          <cell r="U23">
            <v>494267.44242855423</v>
          </cell>
          <cell r="V23">
            <v>494267.44242855423</v>
          </cell>
        </row>
        <row r="24">
          <cell r="Q24" t="str">
            <v>MD</v>
          </cell>
          <cell r="R24">
            <v>4.1375132512939793E-3</v>
          </cell>
          <cell r="S24">
            <v>2008</v>
          </cell>
          <cell r="T24" t="str">
            <v>original report(s), projection</v>
          </cell>
          <cell r="U24">
            <v>271235.66666666669</v>
          </cell>
          <cell r="V24">
            <v>271235.66666666669</v>
          </cell>
        </row>
        <row r="25">
          <cell r="Q25" t="str">
            <v>ME</v>
          </cell>
          <cell r="R25">
            <v>8.7520578329195967E-3</v>
          </cell>
          <cell r="S25">
            <v>2008</v>
          </cell>
          <cell r="T25" t="str">
            <v>original report(s)</v>
          </cell>
          <cell r="U25">
            <v>107517</v>
          </cell>
          <cell r="V25">
            <v>107517</v>
          </cell>
        </row>
        <row r="26">
          <cell r="Q26" t="str">
            <v>MI</v>
          </cell>
          <cell r="R26">
            <v>4.4602040769506705E-5</v>
          </cell>
          <cell r="S26">
            <v>2007</v>
          </cell>
          <cell r="T26" t="str">
            <v>EIA-861</v>
          </cell>
          <cell r="U26">
            <v>4884.1839401790785</v>
          </cell>
        </row>
        <row r="27">
          <cell r="Q27" t="str">
            <v>MN</v>
          </cell>
          <cell r="R27">
            <v>6.1704205295644238E-3</v>
          </cell>
          <cell r="S27">
            <v>2007</v>
          </cell>
          <cell r="T27" t="str">
            <v>original report(s)</v>
          </cell>
          <cell r="U27">
            <v>411998.55300000001</v>
          </cell>
          <cell r="V27">
            <v>411998.55300000001</v>
          </cell>
        </row>
        <row r="28">
          <cell r="Q28" t="str">
            <v>MO</v>
          </cell>
          <cell r="R28">
            <v>1.5945647724486121E-4</v>
          </cell>
          <cell r="S28">
            <v>2007</v>
          </cell>
          <cell r="T28" t="str">
            <v>EIA-861</v>
          </cell>
          <cell r="U28">
            <v>13631.405800897595</v>
          </cell>
        </row>
        <row r="29">
          <cell r="Q29" t="str">
            <v>MS</v>
          </cell>
          <cell r="R29">
            <v>1.6025786246447537E-4</v>
          </cell>
          <cell r="S29">
            <v>2007</v>
          </cell>
          <cell r="T29" t="str">
            <v>EIA-861</v>
          </cell>
          <cell r="U29">
            <v>7742.3597422452758</v>
          </cell>
        </row>
        <row r="30">
          <cell r="Q30" t="str">
            <v>MT</v>
          </cell>
          <cell r="R30">
            <v>2.7827554196007413E-3</v>
          </cell>
          <cell r="S30">
            <v>2007</v>
          </cell>
          <cell r="T30" t="str">
            <v>EIA-861</v>
          </cell>
          <cell r="U30">
            <v>37921.537543209444</v>
          </cell>
          <cell r="V30">
            <v>2.9684346265194517</v>
          </cell>
        </row>
        <row r="31">
          <cell r="Q31" t="str">
            <v>NC</v>
          </cell>
          <cell r="R31">
            <v>9.027191260289148E-6</v>
          </cell>
          <cell r="S31">
            <v>2007</v>
          </cell>
          <cell r="T31" t="str">
            <v>EIA-861</v>
          </cell>
          <cell r="U31">
            <v>1182.766972339487</v>
          </cell>
        </row>
        <row r="32">
          <cell r="Q32" t="str">
            <v>ND</v>
          </cell>
          <cell r="R32">
            <v>1.7218622997956252E-3</v>
          </cell>
          <cell r="S32">
            <v>2007</v>
          </cell>
          <cell r="T32" t="str">
            <v>EIA-861</v>
          </cell>
          <cell r="U32">
            <v>20184.708161171096</v>
          </cell>
        </row>
        <row r="33">
          <cell r="Q33" t="str">
            <v>NE</v>
          </cell>
          <cell r="R33">
            <v>2.4548375073288429E-4</v>
          </cell>
          <cell r="S33">
            <v>2007</v>
          </cell>
          <cell r="T33" t="str">
            <v>EIA-861</v>
          </cell>
          <cell r="U33">
            <v>6916.6121987818369</v>
          </cell>
        </row>
        <row r="34">
          <cell r="Q34" t="str">
            <v>NH</v>
          </cell>
          <cell r="R34">
            <v>8.5894585770752412E-3</v>
          </cell>
          <cell r="S34">
            <v>2008</v>
          </cell>
          <cell r="T34" t="str">
            <v>original report(s)</v>
          </cell>
          <cell r="U34">
            <v>94256.7844527954</v>
          </cell>
          <cell r="V34">
            <v>94256.7844527954</v>
          </cell>
        </row>
        <row r="35">
          <cell r="Q35" t="str">
            <v>NJ</v>
          </cell>
          <cell r="R35">
            <v>6.3151575325859823E-3</v>
          </cell>
          <cell r="S35">
            <v>2008</v>
          </cell>
          <cell r="T35" t="str">
            <v>original report(s), goal</v>
          </cell>
          <cell r="U35">
            <v>547000</v>
          </cell>
          <cell r="V35">
            <v>547000</v>
          </cell>
        </row>
        <row r="36">
          <cell r="Q36" t="str">
            <v>NM</v>
          </cell>
          <cell r="R36">
            <v>1.2510999693586744E-3</v>
          </cell>
          <cell r="S36">
            <v>2008</v>
          </cell>
          <cell r="T36" t="str">
            <v>original report(s)</v>
          </cell>
          <cell r="U36">
            <v>27683.063999999998</v>
          </cell>
          <cell r="V36">
            <v>27683.063999999998</v>
          </cell>
        </row>
        <row r="37">
          <cell r="Q37" t="str">
            <v>NV</v>
          </cell>
          <cell r="R37">
            <v>7.1251268786061521E-3</v>
          </cell>
          <cell r="S37">
            <v>2008</v>
          </cell>
          <cell r="T37" t="str">
            <v>SWEEP 2009</v>
          </cell>
          <cell r="U37">
            <v>260000</v>
          </cell>
          <cell r="V37">
            <v>260000</v>
          </cell>
        </row>
        <row r="38">
          <cell r="Q38" t="str">
            <v>NY</v>
          </cell>
          <cell r="R38">
            <v>4.7174447782487748E-3</v>
          </cell>
          <cell r="S38">
            <v>2006</v>
          </cell>
          <cell r="T38" t="str">
            <v>original report(s)</v>
          </cell>
          <cell r="U38">
            <v>671000</v>
          </cell>
          <cell r="V38">
            <v>671000</v>
          </cell>
        </row>
        <row r="39">
          <cell r="Q39" t="str">
            <v>OH</v>
          </cell>
          <cell r="R39">
            <v>1.8414321390592878E-4</v>
          </cell>
          <cell r="S39">
            <v>2007</v>
          </cell>
          <cell r="T39" t="str">
            <v>EIA-861</v>
          </cell>
          <cell r="U39">
            <v>29738.96644734962</v>
          </cell>
        </row>
        <row r="40">
          <cell r="Q40" t="str">
            <v>OK</v>
          </cell>
          <cell r="R40">
            <v>4.4993897398220707E-7</v>
          </cell>
          <cell r="S40">
            <v>2007</v>
          </cell>
          <cell r="T40" t="str">
            <v>EIA-861</v>
          </cell>
          <cell r="U40">
            <v>24.742696704341618</v>
          </cell>
        </row>
        <row r="41">
          <cell r="Q41" t="str">
            <v>OR</v>
          </cell>
          <cell r="R41">
            <v>7.7931024878023884E-3</v>
          </cell>
          <cell r="S41">
            <v>2007</v>
          </cell>
          <cell r="T41" t="str">
            <v>Tom Eckman, NPCC</v>
          </cell>
          <cell r="U41">
            <v>377712</v>
          </cell>
          <cell r="V41">
            <v>377712</v>
          </cell>
        </row>
        <row r="42">
          <cell r="Q42" t="str">
            <v>PA</v>
          </cell>
          <cell r="R42">
            <v>2.5012926155882001E-5</v>
          </cell>
          <cell r="S42">
            <v>2007</v>
          </cell>
          <cell r="T42" t="str">
            <v>EIA-861</v>
          </cell>
          <cell r="U42">
            <v>3760.1074947287311</v>
          </cell>
        </row>
        <row r="43">
          <cell r="Q43" t="str">
            <v>RI</v>
          </cell>
          <cell r="R43">
            <v>9.0587073474643186E-3</v>
          </cell>
          <cell r="S43">
            <v>2006</v>
          </cell>
          <cell r="T43" t="str">
            <v>original report(s)</v>
          </cell>
          <cell r="U43">
            <v>70650</v>
          </cell>
          <cell r="V43">
            <v>70650</v>
          </cell>
        </row>
        <row r="44">
          <cell r="Q44" t="str">
            <v>SC</v>
          </cell>
          <cell r="R44">
            <v>1.6629926337043024E-4</v>
          </cell>
          <cell r="S44">
            <v>2007</v>
          </cell>
          <cell r="T44" t="str">
            <v>EIA-861</v>
          </cell>
          <cell r="U44">
            <v>13602.818263245341</v>
          </cell>
        </row>
        <row r="45">
          <cell r="Q45" t="str">
            <v>SD</v>
          </cell>
          <cell r="R45">
            <v>1.5000432676815906E-3</v>
          </cell>
          <cell r="S45">
            <v>2007</v>
          </cell>
          <cell r="T45" t="str">
            <v>EIA-861</v>
          </cell>
          <cell r="U45">
            <v>15796.77564676271</v>
          </cell>
        </row>
        <row r="46">
          <cell r="Q46" t="str">
            <v>TN</v>
          </cell>
          <cell r="R46">
            <v>1.564530066418864E-4</v>
          </cell>
          <cell r="S46">
            <v>2007</v>
          </cell>
          <cell r="T46" t="str">
            <v>EIA-861</v>
          </cell>
          <cell r="U46">
            <v>16606.112371825897</v>
          </cell>
        </row>
        <row r="47">
          <cell r="Q47" t="str">
            <v>TX</v>
          </cell>
          <cell r="R47">
            <v>1.265664880234184E-3</v>
          </cell>
          <cell r="S47">
            <v>2007</v>
          </cell>
          <cell r="T47" t="str">
            <v>original report(s)</v>
          </cell>
          <cell r="U47">
            <v>433774</v>
          </cell>
          <cell r="V47">
            <v>433774</v>
          </cell>
        </row>
        <row r="48">
          <cell r="Q48" t="str">
            <v>UT</v>
          </cell>
          <cell r="R48">
            <v>5.6626498939294648E-3</v>
          </cell>
          <cell r="S48">
            <v>2008</v>
          </cell>
          <cell r="T48" t="str">
            <v>SWEEP 2009</v>
          </cell>
          <cell r="U48">
            <v>161000</v>
          </cell>
          <cell r="V48">
            <v>161000</v>
          </cell>
        </row>
        <row r="49">
          <cell r="Q49" t="str">
            <v>VA</v>
          </cell>
          <cell r="R49">
            <v>1.945379736774179E-6</v>
          </cell>
          <cell r="S49">
            <v>2007</v>
          </cell>
          <cell r="T49" t="str">
            <v>EIA-861</v>
          </cell>
          <cell r="U49">
            <v>215.78906264023144</v>
          </cell>
        </row>
        <row r="50">
          <cell r="Q50" t="str">
            <v>VT</v>
          </cell>
          <cell r="R50">
            <v>2.5145317913077028E-2</v>
          </cell>
          <cell r="S50">
            <v>2008</v>
          </cell>
          <cell r="T50" t="str">
            <v>original report(s)</v>
          </cell>
          <cell r="U50">
            <v>144425</v>
          </cell>
          <cell r="V50">
            <v>144425</v>
          </cell>
        </row>
        <row r="51">
          <cell r="Q51" t="str">
            <v>WA</v>
          </cell>
          <cell r="R51">
            <v>7.2249492170130174E-3</v>
          </cell>
          <cell r="S51">
            <v>2007</v>
          </cell>
          <cell r="T51" t="str">
            <v>Tom Eckman, NPCC</v>
          </cell>
          <cell r="U51">
            <v>609720.23420114489</v>
          </cell>
          <cell r="V51">
            <v>609720.23420114489</v>
          </cell>
        </row>
        <row r="52">
          <cell r="Q52" t="str">
            <v>WI</v>
          </cell>
          <cell r="R52">
            <v>2.6583609264919229E-3</v>
          </cell>
          <cell r="S52">
            <v>2007</v>
          </cell>
          <cell r="T52" t="str">
            <v>ACEEE</v>
          </cell>
          <cell r="U52">
            <v>185608.75099999999</v>
          </cell>
          <cell r="V52">
            <v>185608.75099999999</v>
          </cell>
        </row>
        <row r="53">
          <cell r="Q53" t="str">
            <v>WV</v>
          </cell>
          <cell r="R53">
            <v>1.0617532046577526E-7</v>
          </cell>
          <cell r="S53">
            <v>2007</v>
          </cell>
          <cell r="T53" t="str">
            <v>EIA-861</v>
          </cell>
          <cell r="U53">
            <v>3.6289010865529665</v>
          </cell>
        </row>
        <row r="54">
          <cell r="Q54" t="str">
            <v>WY</v>
          </cell>
          <cell r="R54">
            <v>1.7763744345569714E-3</v>
          </cell>
          <cell r="S54">
            <v>2007</v>
          </cell>
          <cell r="T54" t="str">
            <v>EIA-861</v>
          </cell>
          <cell r="U54">
            <v>27545.197401256304</v>
          </cell>
        </row>
      </sheetData>
      <sheetData sheetId="2"/>
      <sheetData sheetId="3">
        <row r="1">
          <cell r="C1" t="str">
            <v>PID</v>
          </cell>
        </row>
      </sheetData>
      <sheetData sheetId="4">
        <row r="1">
          <cell r="A1" t="str">
            <v xml:space="preserve">Source: CEE, http://www.cee1.org/ee-pe/2007/budgets-main.php3 </v>
          </cell>
        </row>
        <row r="5">
          <cell r="D5" t="str">
            <v>EE Budget ($million)</v>
          </cell>
        </row>
        <row r="6">
          <cell r="B6" t="str">
            <v xml:space="preserve">CT </v>
          </cell>
          <cell r="C6" t="str">
            <v xml:space="preserve">CT </v>
          </cell>
          <cell r="D6">
            <v>72.7</v>
          </cell>
        </row>
        <row r="7">
          <cell r="B7" t="str">
            <v xml:space="preserve">MA </v>
          </cell>
          <cell r="C7" t="str">
            <v>MA</v>
          </cell>
          <cell r="D7">
            <v>122</v>
          </cell>
        </row>
        <row r="8">
          <cell r="B8" t="str">
            <v xml:space="preserve">ME </v>
          </cell>
          <cell r="C8" t="str">
            <v>ME</v>
          </cell>
          <cell r="D8">
            <v>16.600000000000001</v>
          </cell>
        </row>
        <row r="9">
          <cell r="B9" t="str">
            <v xml:space="preserve">MD </v>
          </cell>
          <cell r="C9" t="str">
            <v>MD</v>
          </cell>
          <cell r="D9">
            <v>2</v>
          </cell>
        </row>
        <row r="10">
          <cell r="B10" t="str">
            <v xml:space="preserve">NH </v>
          </cell>
          <cell r="C10" t="str">
            <v>NH</v>
          </cell>
          <cell r="D10">
            <v>18.8</v>
          </cell>
        </row>
        <row r="11">
          <cell r="B11" t="str">
            <v xml:space="preserve">NJ </v>
          </cell>
          <cell r="C11" t="str">
            <v>NJ</v>
          </cell>
          <cell r="D11">
            <v>98.8</v>
          </cell>
        </row>
        <row r="12">
          <cell r="B12" t="str">
            <v xml:space="preserve">NY </v>
          </cell>
          <cell r="C12" t="str">
            <v>NY</v>
          </cell>
          <cell r="D12">
            <v>239.8</v>
          </cell>
        </row>
        <row r="13">
          <cell r="B13" t="str">
            <v xml:space="preserve">RI </v>
          </cell>
          <cell r="C13" t="str">
            <v>RI</v>
          </cell>
          <cell r="D13">
            <v>21.8</v>
          </cell>
        </row>
        <row r="14">
          <cell r="B14" t="str">
            <v xml:space="preserve">VT </v>
          </cell>
          <cell r="C14" t="str">
            <v>VT</v>
          </cell>
          <cell r="D14">
            <v>23.8</v>
          </cell>
        </row>
        <row r="15">
          <cell r="B15" t="str">
            <v xml:space="preserve">IA </v>
          </cell>
          <cell r="C15" t="str">
            <v>IA</v>
          </cell>
          <cell r="D15">
            <v>34.6</v>
          </cell>
        </row>
        <row r="16">
          <cell r="B16" t="str">
            <v xml:space="preserve">IL </v>
          </cell>
          <cell r="C16" t="str">
            <v>IL</v>
          </cell>
          <cell r="D16">
            <v>5.2</v>
          </cell>
        </row>
        <row r="17">
          <cell r="B17" t="str">
            <v xml:space="preserve">IN </v>
          </cell>
          <cell r="C17" t="str">
            <v>IN</v>
          </cell>
          <cell r="D17">
            <v>2.8</v>
          </cell>
        </row>
        <row r="18">
          <cell r="B18" t="str">
            <v xml:space="preserve">KS </v>
          </cell>
          <cell r="C18" t="str">
            <v>KS</v>
          </cell>
          <cell r="D18">
            <v>2</v>
          </cell>
        </row>
        <row r="19">
          <cell r="B19" t="str">
            <v xml:space="preserve">KY </v>
          </cell>
          <cell r="C19" t="str">
            <v>KY</v>
          </cell>
          <cell r="D19">
            <v>1.4</v>
          </cell>
        </row>
        <row r="20">
          <cell r="B20" t="str">
            <v xml:space="preserve">MI </v>
          </cell>
          <cell r="C20" t="str">
            <v>MI</v>
          </cell>
          <cell r="D20">
            <v>20</v>
          </cell>
        </row>
        <row r="21">
          <cell r="B21" t="str">
            <v xml:space="preserve">MN </v>
          </cell>
          <cell r="C21" t="str">
            <v>MN</v>
          </cell>
          <cell r="D21">
            <v>50.7</v>
          </cell>
        </row>
        <row r="22">
          <cell r="B22" t="str">
            <v xml:space="preserve">MO </v>
          </cell>
          <cell r="C22" t="str">
            <v>MO</v>
          </cell>
          <cell r="D22">
            <v>5.5</v>
          </cell>
        </row>
        <row r="23">
          <cell r="B23" t="str">
            <v xml:space="preserve">OH </v>
          </cell>
          <cell r="C23" t="str">
            <v>OH</v>
          </cell>
          <cell r="D23">
            <v>3.2</v>
          </cell>
        </row>
        <row r="24">
          <cell r="B24" t="str">
            <v xml:space="preserve">WI </v>
          </cell>
          <cell r="C24" t="str">
            <v>WI</v>
          </cell>
          <cell r="D24">
            <v>58</v>
          </cell>
        </row>
        <row r="25">
          <cell r="B25" t="str">
            <v xml:space="preserve">AZ </v>
          </cell>
          <cell r="C25" t="str">
            <v>AZ</v>
          </cell>
          <cell r="D25">
            <v>30.5</v>
          </cell>
        </row>
        <row r="26">
          <cell r="B26" t="str">
            <v xml:space="preserve">CO </v>
          </cell>
          <cell r="C26" t="str">
            <v>CO</v>
          </cell>
          <cell r="D26">
            <v>15</v>
          </cell>
        </row>
        <row r="27">
          <cell r="B27" t="str">
            <v xml:space="preserve">NV </v>
          </cell>
          <cell r="C27" t="str">
            <v>NV</v>
          </cell>
          <cell r="D27">
            <v>28.6</v>
          </cell>
        </row>
        <row r="28">
          <cell r="B28" t="str">
            <v xml:space="preserve">NM </v>
          </cell>
          <cell r="C28" t="str">
            <v>NM</v>
          </cell>
          <cell r="D28">
            <v>0.3</v>
          </cell>
        </row>
        <row r="29">
          <cell r="B29" t="str">
            <v xml:space="preserve">UT </v>
          </cell>
          <cell r="C29" t="str">
            <v>UT</v>
          </cell>
          <cell r="D29">
            <v>23.1</v>
          </cell>
        </row>
        <row r="30">
          <cell r="B30" t="str">
            <v xml:space="preserve">WY </v>
          </cell>
          <cell r="C30" t="str">
            <v>WY</v>
          </cell>
          <cell r="D30">
            <v>1.2</v>
          </cell>
        </row>
        <row r="31">
          <cell r="B31" t="str">
            <v xml:space="preserve">ID </v>
          </cell>
          <cell r="C31" t="str">
            <v>ID</v>
          </cell>
          <cell r="D31">
            <v>15.9</v>
          </cell>
        </row>
        <row r="32">
          <cell r="B32" t="str">
            <v xml:space="preserve">MT </v>
          </cell>
          <cell r="C32" t="str">
            <v>MT</v>
          </cell>
          <cell r="D32">
            <v>12</v>
          </cell>
        </row>
        <row r="33">
          <cell r="B33" t="str">
            <v xml:space="preserve">OR </v>
          </cell>
          <cell r="C33" t="str">
            <v>OR</v>
          </cell>
          <cell r="D33">
            <v>46</v>
          </cell>
        </row>
        <row r="34">
          <cell r="B34" t="str">
            <v xml:space="preserve">WA </v>
          </cell>
          <cell r="C34" t="str">
            <v>WA</v>
          </cell>
          <cell r="D34">
            <v>76.7</v>
          </cell>
        </row>
        <row r="35">
          <cell r="B35" t="str">
            <v>BPA and NEEA</v>
          </cell>
          <cell r="D35">
            <v>78</v>
          </cell>
        </row>
        <row r="36">
          <cell r="B36" t="str">
            <v xml:space="preserve">FL </v>
          </cell>
          <cell r="C36" t="str">
            <v>FL</v>
          </cell>
          <cell r="D36">
            <v>119.5</v>
          </cell>
        </row>
        <row r="37">
          <cell r="B37" t="str">
            <v xml:space="preserve">GA </v>
          </cell>
          <cell r="C37" t="str">
            <v>GA</v>
          </cell>
          <cell r="D37">
            <v>9.8000000000000007</v>
          </cell>
        </row>
        <row r="38">
          <cell r="B38" t="str">
            <v xml:space="preserve">TX </v>
          </cell>
          <cell r="C38" t="str">
            <v>TX</v>
          </cell>
          <cell r="D38">
            <v>76.3</v>
          </cell>
        </row>
        <row r="39">
          <cell r="B39" t="str">
            <v xml:space="preserve">TN </v>
          </cell>
          <cell r="C39" t="str">
            <v>TN</v>
          </cell>
          <cell r="D39">
            <v>11.5</v>
          </cell>
        </row>
        <row r="40">
          <cell r="B40" t="str">
            <v xml:space="preserve">CA </v>
          </cell>
          <cell r="C40" t="str">
            <v>CA</v>
          </cell>
          <cell r="D40">
            <v>823.2</v>
          </cell>
        </row>
        <row r="41">
          <cell r="B41" t="str">
            <v xml:space="preserve">HI </v>
          </cell>
          <cell r="C41" t="str">
            <v>HI</v>
          </cell>
          <cell r="D41">
            <v>19.3</v>
          </cell>
        </row>
        <row r="43">
          <cell r="B43" t="str">
            <v xml:space="preserve">NC </v>
          </cell>
          <cell r="D43">
            <v>3.8</v>
          </cell>
        </row>
        <row r="44">
          <cell r="B44" t="str">
            <v xml:space="preserve">DC </v>
          </cell>
          <cell r="D44">
            <v>4.0999999999999996</v>
          </cell>
        </row>
      </sheetData>
      <sheetData sheetId="5">
        <row r="4">
          <cell r="A4" t="str">
            <v>FINAL STATE TABLE [GWh]</v>
          </cell>
        </row>
      </sheetData>
      <sheetData sheetId="6">
        <row r="1">
          <cell r="A1" t="str">
            <v>State</v>
          </cell>
        </row>
      </sheetData>
      <sheetData sheetId="7">
        <row r="1">
          <cell r="A1" t="str">
            <v>YEAR</v>
          </cell>
        </row>
      </sheetData>
      <sheetData sheetId="8">
        <row r="2">
          <cell r="A2" t="str">
            <v>State</v>
          </cell>
        </row>
      </sheetData>
      <sheetData sheetId="9">
        <row r="1">
          <cell r="A1" t="str">
            <v>Source</v>
          </cell>
        </row>
      </sheetData>
      <sheetData sheetId="10">
        <row r="3">
          <cell r="D3" t="str">
            <v>Annual Energy Efficiency Savings (MWH)</v>
          </cell>
        </row>
      </sheetData>
      <sheetData sheetId="11">
        <row r="3">
          <cell r="B3" t="str">
            <v>Nevada</v>
          </cell>
        </row>
      </sheetData>
      <sheetData sheetId="12">
        <row r="2">
          <cell r="B2" t="str">
            <v>Texas</v>
          </cell>
        </row>
      </sheetData>
      <sheetData sheetId="13">
        <row r="2">
          <cell r="A2" t="str">
            <v>Minnesota</v>
          </cell>
        </row>
      </sheetData>
      <sheetData sheetId="14">
        <row r="3">
          <cell r="C3" t="str">
            <v>Net Ann. MWh Savings</v>
          </cell>
        </row>
      </sheetData>
      <sheetData sheetId="15">
        <row r="2">
          <cell r="A2" t="str">
            <v>Massachusetts</v>
          </cell>
        </row>
      </sheetData>
      <sheetData sheetId="16">
        <row r="3">
          <cell r="B3" t="str">
            <v>Source: Public Service Commission 2008. Annual Report on Activities Pursuant to the Florida Energy Efficiency and Conservation Act.February 2008</v>
          </cell>
        </row>
      </sheetData>
      <sheetData sheetId="17">
        <row r="2">
          <cell r="A2" t="str">
            <v>New York</v>
          </cell>
        </row>
      </sheetData>
      <sheetData sheetId="18">
        <row r="2">
          <cell r="A2" t="str">
            <v>State</v>
          </cell>
        </row>
      </sheetData>
      <sheetData sheetId="19">
        <row r="3">
          <cell r="B3" t="str">
            <v>Hawaii IOUs DSM</v>
          </cell>
        </row>
      </sheetData>
      <sheetData sheetId="20">
        <row r="2">
          <cell r="B2" t="str">
            <v>Iowa Utilities Board 2008. The Status of Energy Efficiency Programs in Iowa and The 2007 Iowa Residential Energy Survey Report to the Iowa General Assembly January 1, 2008</v>
          </cell>
        </row>
      </sheetData>
      <sheetData sheetId="21">
        <row r="1">
          <cell r="A1" t="str">
            <v>Year</v>
          </cell>
        </row>
        <row r="106">
          <cell r="C106" t="str">
            <v xml:space="preserve">AK </v>
          </cell>
          <cell r="D106">
            <v>320388</v>
          </cell>
          <cell r="E106">
            <v>337979</v>
          </cell>
          <cell r="F106">
            <v>172490</v>
          </cell>
          <cell r="G106">
            <v>0</v>
          </cell>
          <cell r="I106">
            <v>830856</v>
          </cell>
        </row>
        <row r="107">
          <cell r="C107" t="str">
            <v xml:space="preserve">AL </v>
          </cell>
          <cell r="D107">
            <v>3025598</v>
          </cell>
          <cell r="E107">
            <v>1948169</v>
          </cell>
          <cell r="F107">
            <v>1939673</v>
          </cell>
          <cell r="G107">
            <v>0</v>
          </cell>
          <cell r="I107">
            <v>6913441</v>
          </cell>
        </row>
        <row r="108">
          <cell r="C108" t="str">
            <v xml:space="preserve">AR </v>
          </cell>
          <cell r="D108">
            <v>1515864</v>
          </cell>
          <cell r="E108">
            <v>816987</v>
          </cell>
          <cell r="F108">
            <v>940316</v>
          </cell>
          <cell r="G108">
            <v>0</v>
          </cell>
          <cell r="I108">
            <v>3273169</v>
          </cell>
        </row>
        <row r="109">
          <cell r="C109" t="str">
            <v xml:space="preserve">AZ </v>
          </cell>
          <cell r="D109">
            <v>3318286</v>
          </cell>
          <cell r="E109">
            <v>2498022</v>
          </cell>
          <cell r="F109">
            <v>730006</v>
          </cell>
          <cell r="G109">
            <v>0</v>
          </cell>
          <cell r="I109">
            <v>6546313</v>
          </cell>
        </row>
        <row r="110">
          <cell r="C110" t="str">
            <v xml:space="preserve">CA </v>
          </cell>
          <cell r="D110">
            <v>12836125</v>
          </cell>
          <cell r="E110">
            <v>15815554</v>
          </cell>
          <cell r="F110">
            <v>4886934</v>
          </cell>
          <cell r="G110">
            <v>66901</v>
          </cell>
          <cell r="I110">
            <v>33605515</v>
          </cell>
        </row>
        <row r="111">
          <cell r="C111" t="str">
            <v xml:space="preserve">CO </v>
          </cell>
          <cell r="D111">
            <v>1614011</v>
          </cell>
          <cell r="E111">
            <v>1554215</v>
          </cell>
          <cell r="F111">
            <v>755986</v>
          </cell>
          <cell r="G111">
            <v>3181</v>
          </cell>
          <cell r="I111">
            <v>3927393</v>
          </cell>
        </row>
        <row r="112">
          <cell r="C112" t="str">
            <v xml:space="preserve">CT </v>
          </cell>
          <cell r="D112">
            <v>2497960</v>
          </cell>
          <cell r="E112">
            <v>2302743</v>
          </cell>
          <cell r="F112">
            <v>692287</v>
          </cell>
          <cell r="G112">
            <v>27518</v>
          </cell>
          <cell r="I112">
            <v>5520506</v>
          </cell>
        </row>
        <row r="113">
          <cell r="C113" t="str">
            <v xml:space="preserve">DC </v>
          </cell>
          <cell r="D113">
            <v>220550</v>
          </cell>
          <cell r="E113">
            <v>1144036</v>
          </cell>
          <cell r="F113">
            <v>26353</v>
          </cell>
          <cell r="G113">
            <v>37935</v>
          </cell>
          <cell r="I113">
            <v>1428874</v>
          </cell>
        </row>
        <row r="114">
          <cell r="C114" t="str">
            <v xml:space="preserve">DE </v>
          </cell>
          <cell r="D114">
            <v>593164</v>
          </cell>
          <cell r="E114">
            <v>490726</v>
          </cell>
          <cell r="F114">
            <v>273749</v>
          </cell>
          <cell r="G114">
            <v>16</v>
          </cell>
          <cell r="I114">
            <v>1357654</v>
          </cell>
        </row>
        <row r="115">
          <cell r="C115" t="str">
            <v xml:space="preserve">FL </v>
          </cell>
          <cell r="D115">
            <v>13209400</v>
          </cell>
          <cell r="E115">
            <v>9072400</v>
          </cell>
          <cell r="F115">
            <v>1504954</v>
          </cell>
          <cell r="G115">
            <v>9355</v>
          </cell>
          <cell r="I115">
            <v>23796107</v>
          </cell>
        </row>
        <row r="116">
          <cell r="C116" t="str">
            <v xml:space="preserve">GA </v>
          </cell>
          <cell r="D116">
            <v>5055229</v>
          </cell>
          <cell r="E116">
            <v>3747334</v>
          </cell>
          <cell r="F116">
            <v>1909775</v>
          </cell>
          <cell r="G116">
            <v>11506</v>
          </cell>
          <cell r="I116">
            <v>10723843</v>
          </cell>
        </row>
        <row r="117">
          <cell r="C117" t="str">
            <v xml:space="preserve">HI </v>
          </cell>
          <cell r="D117">
            <v>772301</v>
          </cell>
          <cell r="E117">
            <v>771426</v>
          </cell>
          <cell r="F117">
            <v>710300</v>
          </cell>
          <cell r="G117">
            <v>0</v>
          </cell>
          <cell r="I117">
            <v>2254027</v>
          </cell>
        </row>
        <row r="118">
          <cell r="C118" t="str">
            <v xml:space="preserve">IA </v>
          </cell>
          <cell r="D118">
            <v>1313223</v>
          </cell>
          <cell r="E118">
            <v>823474</v>
          </cell>
          <cell r="F118">
            <v>902685</v>
          </cell>
          <cell r="G118">
            <v>54</v>
          </cell>
          <cell r="I118">
            <v>3039435</v>
          </cell>
        </row>
        <row r="119">
          <cell r="C119" t="str">
            <v xml:space="preserve">ID </v>
          </cell>
          <cell r="D119">
            <v>529439</v>
          </cell>
          <cell r="E119">
            <v>306093</v>
          </cell>
          <cell r="F119">
            <v>363646</v>
          </cell>
          <cell r="G119">
            <v>0</v>
          </cell>
          <cell r="I119">
            <v>1199177</v>
          </cell>
        </row>
        <row r="120">
          <cell r="C120" t="str">
            <v xml:space="preserve">IL </v>
          </cell>
          <cell r="D120">
            <v>5015581</v>
          </cell>
          <cell r="E120">
            <v>4796756</v>
          </cell>
          <cell r="F120">
            <v>2798012</v>
          </cell>
          <cell r="G120">
            <v>37779</v>
          </cell>
          <cell r="I120">
            <v>12648126</v>
          </cell>
        </row>
        <row r="121">
          <cell r="C121" t="str">
            <v xml:space="preserve">IN </v>
          </cell>
          <cell r="D121">
            <v>2809205</v>
          </cell>
          <cell r="E121">
            <v>1811037</v>
          </cell>
          <cell r="F121">
            <v>2455722</v>
          </cell>
          <cell r="G121">
            <v>1909</v>
          </cell>
          <cell r="I121">
            <v>7077872</v>
          </cell>
        </row>
        <row r="122">
          <cell r="C122" t="str">
            <v xml:space="preserve">KS </v>
          </cell>
          <cell r="D122">
            <v>1146869</v>
          </cell>
          <cell r="E122">
            <v>1051938</v>
          </cell>
          <cell r="F122">
            <v>592564</v>
          </cell>
          <cell r="G122">
            <v>0</v>
          </cell>
          <cell r="I122">
            <v>2791368</v>
          </cell>
        </row>
        <row r="123">
          <cell r="C123" t="str">
            <v xml:space="preserve">KY </v>
          </cell>
          <cell r="D123">
            <v>1999411</v>
          </cell>
          <cell r="E123">
            <v>1325294</v>
          </cell>
          <cell r="F123">
            <v>2016827</v>
          </cell>
          <cell r="G123">
            <v>0</v>
          </cell>
          <cell r="I123">
            <v>5341534</v>
          </cell>
        </row>
        <row r="124">
          <cell r="C124" t="str">
            <v xml:space="preserve">LA </v>
          </cell>
          <cell r="D124">
            <v>2695519</v>
          </cell>
          <cell r="E124">
            <v>2074693</v>
          </cell>
          <cell r="F124">
            <v>1886328</v>
          </cell>
          <cell r="G124">
            <v>431</v>
          </cell>
          <cell r="I124">
            <v>6656975</v>
          </cell>
        </row>
        <row r="125">
          <cell r="C125" t="str">
            <v xml:space="preserve">MA </v>
          </cell>
          <cell r="D125">
            <v>3295777</v>
          </cell>
          <cell r="E125">
            <v>4055364</v>
          </cell>
          <cell r="F125">
            <v>1276697</v>
          </cell>
          <cell r="G125">
            <v>22834</v>
          </cell>
          <cell r="I125">
            <v>8650673</v>
          </cell>
        </row>
        <row r="126">
          <cell r="C126" t="str">
            <v xml:space="preserve">MD </v>
          </cell>
          <cell r="D126">
            <v>3306318</v>
          </cell>
          <cell r="E126">
            <v>3527999</v>
          </cell>
          <cell r="F126">
            <v>561385</v>
          </cell>
          <cell r="G126">
            <v>52943</v>
          </cell>
          <cell r="I126">
            <v>7448642</v>
          </cell>
        </row>
        <row r="127">
          <cell r="C127" t="str">
            <v xml:space="preserve">ME </v>
          </cell>
          <cell r="D127">
            <v>664699</v>
          </cell>
          <cell r="E127">
            <v>549528</v>
          </cell>
          <cell r="F127">
            <v>347346</v>
          </cell>
          <cell r="G127">
            <v>0</v>
          </cell>
          <cell r="I127">
            <v>1561573</v>
          </cell>
        </row>
        <row r="128">
          <cell r="C128" t="str">
            <v xml:space="preserve">MI </v>
          </cell>
          <cell r="D128">
            <v>3626977</v>
          </cell>
          <cell r="E128">
            <v>3631389</v>
          </cell>
          <cell r="F128">
            <v>2153343</v>
          </cell>
          <cell r="G128">
            <v>593</v>
          </cell>
          <cell r="I128">
            <v>9412302</v>
          </cell>
        </row>
        <row r="129">
          <cell r="C129" t="str">
            <v xml:space="preserve">MN </v>
          </cell>
          <cell r="D129">
            <v>2050539</v>
          </cell>
          <cell r="E129">
            <v>1651860</v>
          </cell>
          <cell r="F129">
            <v>1307976</v>
          </cell>
          <cell r="G129">
            <v>1740</v>
          </cell>
          <cell r="I129">
            <v>5012115</v>
          </cell>
        </row>
        <row r="130">
          <cell r="C130" t="str">
            <v xml:space="preserve">MO </v>
          </cell>
          <cell r="D130">
            <v>2721141</v>
          </cell>
          <cell r="E130">
            <v>1940335</v>
          </cell>
          <cell r="F130">
            <v>874362</v>
          </cell>
          <cell r="G130">
            <v>1238</v>
          </cell>
          <cell r="I130">
            <v>5537075</v>
          </cell>
        </row>
        <row r="131">
          <cell r="C131" t="str">
            <v xml:space="preserve">MS </v>
          </cell>
          <cell r="D131">
            <v>1744685</v>
          </cell>
          <cell r="E131">
            <v>1198627</v>
          </cell>
          <cell r="F131">
            <v>958505</v>
          </cell>
          <cell r="G131">
            <v>0</v>
          </cell>
          <cell r="I131">
            <v>3901818</v>
          </cell>
        </row>
        <row r="132">
          <cell r="C132" t="str">
            <v xml:space="preserve">MT </v>
          </cell>
          <cell r="D132">
            <v>396206</v>
          </cell>
          <cell r="E132">
            <v>383769</v>
          </cell>
          <cell r="F132">
            <v>242855</v>
          </cell>
          <cell r="G132">
            <v>0</v>
          </cell>
          <cell r="I132">
            <v>1022830</v>
          </cell>
        </row>
        <row r="133">
          <cell r="C133" t="str">
            <v xml:space="preserve">NC </v>
          </cell>
          <cell r="D133">
            <v>5195465</v>
          </cell>
          <cell r="E133">
            <v>3442076</v>
          </cell>
          <cell r="F133">
            <v>1581954</v>
          </cell>
          <cell r="G133">
            <v>10</v>
          </cell>
          <cell r="I133">
            <v>10219507</v>
          </cell>
        </row>
        <row r="134">
          <cell r="C134" t="str">
            <v xml:space="preserve">ND </v>
          </cell>
          <cell r="D134">
            <v>294494</v>
          </cell>
          <cell r="E134">
            <v>275228</v>
          </cell>
          <cell r="F134">
            <v>181564</v>
          </cell>
          <cell r="G134">
            <v>0</v>
          </cell>
          <cell r="I134">
            <v>751288</v>
          </cell>
        </row>
        <row r="135">
          <cell r="C135" t="str">
            <v xml:space="preserve">NE </v>
          </cell>
          <cell r="D135">
            <v>734008</v>
          </cell>
          <cell r="E135">
            <v>590239</v>
          </cell>
          <cell r="F135">
            <v>425104</v>
          </cell>
          <cell r="G135">
            <v>0</v>
          </cell>
          <cell r="I135">
            <v>1749352</v>
          </cell>
        </row>
        <row r="136">
          <cell r="C136" t="str">
            <v xml:space="preserve">NH </v>
          </cell>
          <cell r="D136">
            <v>665212</v>
          </cell>
          <cell r="E136">
            <v>630814</v>
          </cell>
          <cell r="F136">
            <v>271282</v>
          </cell>
          <cell r="G136">
            <v>0</v>
          </cell>
          <cell r="I136">
            <v>1567310</v>
          </cell>
        </row>
        <row r="137">
          <cell r="C137" t="str">
            <v xml:space="preserve">NJ </v>
          </cell>
          <cell r="D137">
            <v>4297927</v>
          </cell>
          <cell r="E137">
            <v>5402765</v>
          </cell>
          <cell r="F137">
            <v>1105099</v>
          </cell>
          <cell r="G137">
            <v>36269</v>
          </cell>
          <cell r="I137">
            <v>10842057</v>
          </cell>
        </row>
        <row r="138">
          <cell r="C138" t="str">
            <v xml:space="preserve">NM </v>
          </cell>
          <cell r="D138">
            <v>572044</v>
          </cell>
          <cell r="E138">
            <v>675722</v>
          </cell>
          <cell r="F138">
            <v>382351</v>
          </cell>
          <cell r="G138">
            <v>0</v>
          </cell>
          <cell r="I138">
            <v>1630117</v>
          </cell>
        </row>
        <row r="139">
          <cell r="C139" t="str">
            <v xml:space="preserve">NV </v>
          </cell>
          <cell r="D139">
            <v>1464039</v>
          </cell>
          <cell r="E139">
            <v>944041</v>
          </cell>
          <cell r="F139">
            <v>1147757</v>
          </cell>
          <cell r="G139">
            <v>847</v>
          </cell>
          <cell r="I139">
            <v>3556686</v>
          </cell>
        </row>
        <row r="140">
          <cell r="C140" t="str">
            <v xml:space="preserve">NY </v>
          </cell>
          <cell r="D140">
            <v>8643587</v>
          </cell>
          <cell r="E140">
            <v>12341157</v>
          </cell>
          <cell r="F140">
            <v>1523165</v>
          </cell>
          <cell r="G140">
            <v>397092</v>
          </cell>
          <cell r="I140">
            <v>22905006</v>
          </cell>
        </row>
        <row r="141">
          <cell r="C141" t="str">
            <v xml:space="preserve">OH </v>
          </cell>
          <cell r="D141">
            <v>5176785</v>
          </cell>
          <cell r="E141">
            <v>4149260</v>
          </cell>
          <cell r="F141">
            <v>3404044</v>
          </cell>
          <cell r="G141">
            <v>4751</v>
          </cell>
          <cell r="I141">
            <v>12734839</v>
          </cell>
        </row>
        <row r="142">
          <cell r="C142" t="str">
            <v xml:space="preserve">OK </v>
          </cell>
          <cell r="D142">
            <v>1854291</v>
          </cell>
          <cell r="E142">
            <v>1349126</v>
          </cell>
          <cell r="F142">
            <v>804107</v>
          </cell>
          <cell r="G142">
            <v>0</v>
          </cell>
          <cell r="I142">
            <v>4007521</v>
          </cell>
        </row>
        <row r="143">
          <cell r="C143" t="str">
            <v xml:space="preserve">OR </v>
          </cell>
          <cell r="D143">
            <v>1579443</v>
          </cell>
          <cell r="E143">
            <v>1174558</v>
          </cell>
          <cell r="F143">
            <v>636917</v>
          </cell>
          <cell r="G143">
            <v>1239</v>
          </cell>
          <cell r="I143">
            <v>3392157</v>
          </cell>
        </row>
        <row r="144">
          <cell r="C144" t="str">
            <v xml:space="preserve">PA </v>
          </cell>
          <cell r="D144">
            <v>5966741</v>
          </cell>
          <cell r="E144">
            <v>4355750</v>
          </cell>
          <cell r="F144">
            <v>3328525</v>
          </cell>
          <cell r="G144">
            <v>67180</v>
          </cell>
          <cell r="I144">
            <v>13718197</v>
          </cell>
        </row>
        <row r="145">
          <cell r="C145" t="str">
            <v xml:space="preserve">RI </v>
          </cell>
          <cell r="D145">
            <v>440167</v>
          </cell>
          <cell r="E145">
            <v>474088</v>
          </cell>
          <cell r="F145">
            <v>143745</v>
          </cell>
          <cell r="G145">
            <v>0</v>
          </cell>
          <cell r="I145">
            <v>1057999</v>
          </cell>
        </row>
        <row r="146">
          <cell r="C146" t="str">
            <v xml:space="preserve">SC </v>
          </cell>
          <cell r="D146">
            <v>2698462</v>
          </cell>
          <cell r="E146">
            <v>1656696</v>
          </cell>
          <cell r="F146">
            <v>1501504</v>
          </cell>
          <cell r="G146">
            <v>0</v>
          </cell>
          <cell r="I146">
            <v>5856666</v>
          </cell>
        </row>
        <row r="147">
          <cell r="C147" t="str">
            <v xml:space="preserve">SD </v>
          </cell>
          <cell r="D147">
            <v>340411</v>
          </cell>
          <cell r="E147">
            <v>271357</v>
          </cell>
          <cell r="F147">
            <v>108245</v>
          </cell>
          <cell r="G147">
            <v>0</v>
          </cell>
          <cell r="I147">
            <v>720011</v>
          </cell>
        </row>
        <row r="148">
          <cell r="C148" t="str">
            <v xml:space="preserve">TN </v>
          </cell>
          <cell r="D148">
            <v>3345758</v>
          </cell>
          <cell r="E148">
            <v>2385873</v>
          </cell>
          <cell r="F148">
            <v>1800117</v>
          </cell>
          <cell r="G148">
            <v>158</v>
          </cell>
          <cell r="I148">
            <v>7531907</v>
          </cell>
        </row>
        <row r="149">
          <cell r="C149" t="str">
            <v xml:space="preserve">TX </v>
          </cell>
          <cell r="D149">
            <v>15550748</v>
          </cell>
          <cell r="E149">
            <v>11453324</v>
          </cell>
          <cell r="F149">
            <v>7443152</v>
          </cell>
          <cell r="G149">
            <v>5630</v>
          </cell>
          <cell r="I149">
            <v>34452855</v>
          </cell>
        </row>
        <row r="150">
          <cell r="C150" t="str">
            <v xml:space="preserve">UT </v>
          </cell>
          <cell r="D150">
            <v>709716</v>
          </cell>
          <cell r="E150">
            <v>671675</v>
          </cell>
          <cell r="F150">
            <v>396100</v>
          </cell>
          <cell r="G150">
            <v>2528</v>
          </cell>
          <cell r="I150">
            <v>1780020</v>
          </cell>
        </row>
        <row r="151">
          <cell r="C151" t="str">
            <v xml:space="preserve">VA </v>
          </cell>
          <cell r="D151">
            <v>3942772</v>
          </cell>
          <cell r="E151">
            <v>2994546</v>
          </cell>
          <cell r="F151">
            <v>941053</v>
          </cell>
          <cell r="G151">
            <v>12968</v>
          </cell>
          <cell r="I151">
            <v>7891340</v>
          </cell>
        </row>
        <row r="152">
          <cell r="C152" t="str">
            <v xml:space="preserve">VT </v>
          </cell>
          <cell r="D152">
            <v>310505</v>
          </cell>
          <cell r="E152">
            <v>249182</v>
          </cell>
          <cell r="F152">
            <v>143338</v>
          </cell>
          <cell r="G152">
            <v>0</v>
          </cell>
          <cell r="I152">
            <v>703025</v>
          </cell>
        </row>
        <row r="153">
          <cell r="C153" t="str">
            <v xml:space="preserve">WA </v>
          </cell>
          <cell r="D153">
            <v>2564629</v>
          </cell>
          <cell r="E153">
            <v>1919201</v>
          </cell>
          <cell r="F153">
            <v>927456</v>
          </cell>
          <cell r="G153">
            <v>90</v>
          </cell>
          <cell r="I153">
            <v>5411377</v>
          </cell>
        </row>
        <row r="154">
          <cell r="C154" t="str">
            <v xml:space="preserve">WI </v>
          </cell>
          <cell r="D154">
            <v>2407108</v>
          </cell>
          <cell r="E154">
            <v>2019885</v>
          </cell>
          <cell r="F154">
            <v>1565493</v>
          </cell>
          <cell r="G154">
            <v>0</v>
          </cell>
          <cell r="I154">
            <v>5992484</v>
          </cell>
        </row>
        <row r="155">
          <cell r="C155" t="str">
            <v xml:space="preserve">WV </v>
          </cell>
          <cell r="D155">
            <v>778554</v>
          </cell>
          <cell r="E155">
            <v>449279</v>
          </cell>
          <cell r="F155">
            <v>572423</v>
          </cell>
          <cell r="G155">
            <v>287</v>
          </cell>
          <cell r="I155">
            <v>1800540</v>
          </cell>
        </row>
        <row r="156">
          <cell r="C156" t="str">
            <v xml:space="preserve">WY </v>
          </cell>
          <cell r="D156">
            <v>199500</v>
          </cell>
          <cell r="E156">
            <v>260997</v>
          </cell>
          <cell r="F156">
            <v>356833</v>
          </cell>
          <cell r="G156">
            <v>0</v>
          </cell>
          <cell r="I156">
            <v>817329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puts"/>
      <sheetName val="Facility Detail"/>
    </sheetNames>
    <sheetDataSet>
      <sheetData sheetId="0"/>
      <sheetData sheetId="1"/>
      <sheetData sheetId="2">
        <row r="22">
          <cell r="G22">
            <v>500</v>
          </cell>
          <cell r="I22">
            <v>500</v>
          </cell>
          <cell r="K22">
            <v>500</v>
          </cell>
          <cell r="M22">
            <v>100</v>
          </cell>
          <cell r="O22">
            <v>100</v>
          </cell>
          <cell r="Q22">
            <v>100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base main"/>
      <sheetName val="All"/>
      <sheetName val="RES"/>
      <sheetName val="C&amp;I"/>
      <sheetName val="Chart1"/>
      <sheetName val="Chart2"/>
      <sheetName val="NJ"/>
      <sheetName val="analysis"/>
      <sheetName val="CA 00-08"/>
      <sheetName val="CA 76-05"/>
      <sheetName val="CA 08"/>
      <sheetName val="MP MN"/>
      <sheetName val="MA PARIS"/>
      <sheetName val="CT"/>
      <sheetName val="VT"/>
      <sheetName val="VT-BED"/>
      <sheetName val="Rampup"/>
      <sheetName val="10yeardata"/>
      <sheetName val="MA-historical"/>
      <sheetName val="MA"/>
      <sheetName val="MA DOER"/>
      <sheetName val="MA sales&amp;revenue"/>
      <sheetName val="NY"/>
      <sheetName val="MN"/>
      <sheetName val="PNW"/>
      <sheetName val="Seattle City"/>
      <sheetName val="SMUD"/>
      <sheetName val="AZ"/>
      <sheetName val="UT"/>
      <sheetName val="LADWAP"/>
      <sheetName val="IA"/>
      <sheetName val="TX"/>
      <sheetName val="FL"/>
      <sheetName val="Midwest"/>
      <sheetName val="Duke OH"/>
      <sheetName val="IPL MN"/>
      <sheetName val="Common data"/>
      <sheetName val="NIPATable"/>
      <sheetName val="DOE Program Compare"/>
      <sheetName val="DSM performance table"/>
      <sheetName val="Compatibil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6">
          <cell r="AC6">
            <v>0.10128805392185844</v>
          </cell>
        </row>
        <row r="7">
          <cell r="AC7">
            <v>0.1390524626235724</v>
          </cell>
        </row>
        <row r="8">
          <cell r="AC8">
            <v>0.13204636501922137</v>
          </cell>
        </row>
        <row r="9">
          <cell r="AC9">
            <v>0.10156099386591767</v>
          </cell>
        </row>
        <row r="10">
          <cell r="AC10">
            <v>0.10378656691894007</v>
          </cell>
        </row>
        <row r="11">
          <cell r="AC11">
            <v>7.8523526405524777E-2</v>
          </cell>
        </row>
        <row r="12">
          <cell r="AC12">
            <v>7.8399014036171055E-2</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5">
          <cell r="B5" t="str">
            <v>Year</v>
          </cell>
          <cell r="D5" t="str">
            <v>Index</v>
          </cell>
        </row>
        <row r="6">
          <cell r="B6">
            <v>1976</v>
          </cell>
          <cell r="C6">
            <v>35.488999999999997</v>
          </cell>
          <cell r="D6">
            <v>2.9095494378539835</v>
          </cell>
        </row>
        <row r="7">
          <cell r="B7">
            <v>1977</v>
          </cell>
          <cell r="C7">
            <v>37.750999999999998</v>
          </cell>
          <cell r="D7">
            <v>2.7352123122566292</v>
          </cell>
        </row>
        <row r="8">
          <cell r="B8">
            <v>1978</v>
          </cell>
          <cell r="C8">
            <v>40.4</v>
          </cell>
          <cell r="D8">
            <v>2.5558663366336636</v>
          </cell>
        </row>
        <row r="9">
          <cell r="B9">
            <v>1979</v>
          </cell>
          <cell r="C9">
            <v>43.761000000000003</v>
          </cell>
          <cell r="D9">
            <v>2.3595667375059985</v>
          </cell>
        </row>
        <row r="10">
          <cell r="B10">
            <v>1980</v>
          </cell>
          <cell r="C10">
            <v>47.750999999999998</v>
          </cell>
          <cell r="D10">
            <v>2.162404975812025</v>
          </cell>
        </row>
        <row r="11">
          <cell r="B11">
            <v>1981</v>
          </cell>
          <cell r="C11">
            <v>52.225000000000001</v>
          </cell>
          <cell r="D11">
            <v>1.9771565342269029</v>
          </cell>
        </row>
        <row r="12">
          <cell r="B12">
            <v>1982</v>
          </cell>
          <cell r="C12">
            <v>55.411999999999999</v>
          </cell>
          <cell r="D12">
            <v>1.8634411318847903</v>
          </cell>
        </row>
        <row r="13">
          <cell r="B13">
            <v>1983</v>
          </cell>
          <cell r="C13">
            <v>57.603000000000002</v>
          </cell>
          <cell r="D13">
            <v>1.7925628873496173</v>
          </cell>
        </row>
        <row r="14">
          <cell r="B14">
            <v>1984</v>
          </cell>
          <cell r="C14">
            <v>59.765999999999998</v>
          </cell>
          <cell r="D14">
            <v>1.7276879831342236</v>
          </cell>
        </row>
        <row r="15">
          <cell r="B15">
            <v>1985</v>
          </cell>
          <cell r="C15">
            <v>61.576000000000001</v>
          </cell>
          <cell r="D15">
            <v>1.6769033389632324</v>
          </cell>
        </row>
        <row r="16">
          <cell r="B16">
            <v>1986</v>
          </cell>
          <cell r="C16">
            <v>62.936999999999998</v>
          </cell>
          <cell r="D16">
            <v>1.6406406406406409</v>
          </cell>
        </row>
        <row r="17">
          <cell r="B17">
            <v>1987</v>
          </cell>
          <cell r="C17">
            <v>64.763999999999996</v>
          </cell>
          <cell r="D17">
            <v>1.5943579766536966</v>
          </cell>
        </row>
        <row r="18">
          <cell r="B18">
            <v>1988</v>
          </cell>
          <cell r="C18">
            <v>66.988</v>
          </cell>
          <cell r="D18">
            <v>1.5414253299098346</v>
          </cell>
        </row>
        <row r="19">
          <cell r="B19">
            <v>1989</v>
          </cell>
          <cell r="C19">
            <v>69.518000000000001</v>
          </cell>
          <cell r="D19">
            <v>1.4853275410685003</v>
          </cell>
        </row>
        <row r="20">
          <cell r="B20">
            <v>1990</v>
          </cell>
          <cell r="C20">
            <v>72.200999999999993</v>
          </cell>
          <cell r="D20">
            <v>1.4301325466406285</v>
          </cell>
        </row>
        <row r="21">
          <cell r="B21">
            <v>1991</v>
          </cell>
          <cell r="C21">
            <v>74.760000000000005</v>
          </cell>
          <cell r="D21">
            <v>1.3811797752808987</v>
          </cell>
        </row>
        <row r="22">
          <cell r="B22">
            <v>1992</v>
          </cell>
          <cell r="C22">
            <v>76.533000000000001</v>
          </cell>
          <cell r="D22">
            <v>1.3491827054995884</v>
          </cell>
        </row>
        <row r="23">
          <cell r="B23">
            <v>1993</v>
          </cell>
          <cell r="C23">
            <v>78.224000000000004</v>
          </cell>
          <cell r="D23">
            <v>1.320016874616486</v>
          </cell>
        </row>
        <row r="24">
          <cell r="B24">
            <v>1994</v>
          </cell>
          <cell r="C24">
            <v>79.872</v>
          </cell>
          <cell r="D24">
            <v>1.2927809495192308</v>
          </cell>
        </row>
        <row r="25">
          <cell r="B25">
            <v>1995</v>
          </cell>
          <cell r="C25">
            <v>81.536000000000001</v>
          </cell>
          <cell r="D25">
            <v>1.2663976648351649</v>
          </cell>
        </row>
        <row r="26">
          <cell r="B26">
            <v>1996</v>
          </cell>
          <cell r="C26">
            <v>83.087999999999994</v>
          </cell>
          <cell r="D26">
            <v>1.2427426343154249</v>
          </cell>
        </row>
        <row r="27">
          <cell r="B27">
            <v>1997</v>
          </cell>
          <cell r="C27">
            <v>84.555000000000007</v>
          </cell>
          <cell r="D27">
            <v>1.2211814795103779</v>
          </cell>
        </row>
        <row r="28">
          <cell r="B28">
            <v>1998</v>
          </cell>
          <cell r="C28">
            <v>85.510999999999996</v>
          </cell>
          <cell r="D28">
            <v>1.2075288559366633</v>
          </cell>
        </row>
        <row r="29">
          <cell r="B29">
            <v>1999</v>
          </cell>
          <cell r="C29">
            <v>86.768000000000001</v>
          </cell>
          <cell r="D29">
            <v>1.1900354969574036</v>
          </cell>
        </row>
        <row r="30">
          <cell r="B30">
            <v>2000</v>
          </cell>
          <cell r="C30">
            <v>88.647000000000006</v>
          </cell>
          <cell r="D30">
            <v>1.1648109919117398</v>
          </cell>
        </row>
        <row r="31">
          <cell r="B31">
            <v>2001</v>
          </cell>
          <cell r="C31">
            <v>90.65</v>
          </cell>
          <cell r="D31">
            <v>1.139073359073359</v>
          </cell>
        </row>
        <row r="32">
          <cell r="B32">
            <v>2002</v>
          </cell>
          <cell r="C32">
            <v>92.117999999999995</v>
          </cell>
          <cell r="D32">
            <v>1.1209209926398751</v>
          </cell>
        </row>
        <row r="33">
          <cell r="B33">
            <v>2003</v>
          </cell>
          <cell r="C33">
            <v>94.1</v>
          </cell>
          <cell r="D33">
            <v>1.0973113708820406</v>
          </cell>
        </row>
        <row r="34">
          <cell r="B34">
            <v>2004</v>
          </cell>
          <cell r="C34">
            <v>96.77</v>
          </cell>
          <cell r="D34">
            <v>1.0670352381936552</v>
          </cell>
        </row>
        <row r="35">
          <cell r="B35">
            <v>2005</v>
          </cell>
          <cell r="C35">
            <v>100</v>
          </cell>
          <cell r="D35">
            <v>1.03257</v>
          </cell>
        </row>
        <row r="36">
          <cell r="B36">
            <v>2006</v>
          </cell>
          <cell r="C36">
            <v>103.25700000000001</v>
          </cell>
          <cell r="D36">
            <v>1</v>
          </cell>
        </row>
        <row r="37">
          <cell r="B37">
            <v>2007</v>
          </cell>
          <cell r="C37">
            <v>106.29600000000001</v>
          </cell>
          <cell r="D37">
            <v>0.97141002483630612</v>
          </cell>
        </row>
        <row r="38">
          <cell r="B38">
            <v>2008</v>
          </cell>
          <cell r="C38">
            <v>108.619</v>
          </cell>
          <cell r="D38">
            <v>0.9506347876522524</v>
          </cell>
        </row>
        <row r="39">
          <cell r="B39">
            <v>2009</v>
          </cell>
          <cell r="C39">
            <v>109.61499999999999</v>
          </cell>
          <cell r="D39">
            <v>0.94199698946312105</v>
          </cell>
        </row>
        <row r="40">
          <cell r="B40">
            <v>2010</v>
          </cell>
          <cell r="C40">
            <v>110.71114999999999</v>
          </cell>
          <cell r="D40">
            <v>0.93267028659714957</v>
          </cell>
        </row>
      </sheetData>
      <sheetData sheetId="38" refreshError="1"/>
      <sheetData sheetId="39" refreshError="1"/>
      <sheetData sheetId="40" refreshError="1"/>
      <sheetData sheetId="4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apoleon@synapse-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38"/>
  <sheetViews>
    <sheetView tabSelected="1" zoomScaleNormal="100" workbookViewId="0">
      <selection activeCell="D3" sqref="D3"/>
    </sheetView>
  </sheetViews>
  <sheetFormatPr defaultRowHeight="17.25" x14ac:dyDescent="0.35"/>
  <cols>
    <col min="1" max="1" width="2.7109375" style="1" customWidth="1"/>
    <col min="2" max="2" width="17.5703125" style="1" customWidth="1"/>
    <col min="3" max="3" width="39.140625" style="1" customWidth="1"/>
    <col min="4" max="4" width="45" style="1" customWidth="1"/>
    <col min="5" max="16384" width="9.140625" style="1"/>
  </cols>
  <sheetData>
    <row r="1" spans="2:9" ht="21" x14ac:dyDescent="0.45">
      <c r="D1" s="58"/>
    </row>
    <row r="2" spans="2:9" ht="27" customHeight="1" x14ac:dyDescent="0.45">
      <c r="C2" s="40"/>
      <c r="D2" s="59" t="s">
        <v>249</v>
      </c>
      <c r="E2" s="188"/>
      <c r="F2" s="189"/>
      <c r="G2" s="189"/>
      <c r="H2" s="189"/>
    </row>
    <row r="3" spans="2:9" ht="42.75" customHeight="1" x14ac:dyDescent="0.45">
      <c r="C3" s="40"/>
      <c r="D3" s="59" t="s">
        <v>23</v>
      </c>
    </row>
    <row r="4" spans="2:9" ht="26.25" customHeight="1" x14ac:dyDescent="0.45">
      <c r="C4" s="40"/>
      <c r="D4" s="60"/>
    </row>
    <row r="5" spans="2:9" ht="12" customHeight="1" x14ac:dyDescent="0.35">
      <c r="B5" s="42"/>
      <c r="C5" s="43"/>
    </row>
    <row r="6" spans="2:9" x14ac:dyDescent="0.35">
      <c r="B6" s="44" t="s">
        <v>4</v>
      </c>
      <c r="C6" s="45">
        <v>42062</v>
      </c>
      <c r="I6" s="57"/>
    </row>
    <row r="7" spans="2:9" ht="15.75" customHeight="1" x14ac:dyDescent="0.35">
      <c r="B7" s="44" t="s">
        <v>21</v>
      </c>
      <c r="C7" s="41" t="s">
        <v>70</v>
      </c>
      <c r="D7" s="1" t="s">
        <v>71</v>
      </c>
    </row>
    <row r="8" spans="2:9" ht="15.75" customHeight="1" x14ac:dyDescent="0.35">
      <c r="B8" s="46"/>
      <c r="C8" s="1" t="s">
        <v>13</v>
      </c>
      <c r="D8" s="56" t="s">
        <v>72</v>
      </c>
    </row>
    <row r="9" spans="2:9" ht="15.75" customHeight="1" x14ac:dyDescent="0.35">
      <c r="B9" s="46"/>
      <c r="C9" s="1" t="s">
        <v>22</v>
      </c>
      <c r="D9" s="56"/>
    </row>
    <row r="10" spans="2:9" x14ac:dyDescent="0.35">
      <c r="B10" s="44" t="s">
        <v>2</v>
      </c>
      <c r="C10" s="45">
        <v>42247</v>
      </c>
    </row>
    <row r="11" spans="2:9" x14ac:dyDescent="0.35">
      <c r="B11" s="44" t="s">
        <v>3</v>
      </c>
      <c r="C11" s="41" t="s">
        <v>70</v>
      </c>
    </row>
    <row r="12" spans="2:9" x14ac:dyDescent="0.35">
      <c r="B12" s="44" t="s">
        <v>1</v>
      </c>
      <c r="C12" s="41" t="s">
        <v>250</v>
      </c>
    </row>
    <row r="13" spans="2:9" ht="12" customHeight="1" x14ac:dyDescent="0.35">
      <c r="C13" s="41"/>
    </row>
    <row r="14" spans="2:9" ht="12" customHeight="1" x14ac:dyDescent="0.35">
      <c r="B14" s="48"/>
      <c r="C14" s="41"/>
    </row>
    <row r="15" spans="2:9" ht="12" customHeight="1" x14ac:dyDescent="0.35">
      <c r="B15" s="47" t="s">
        <v>0</v>
      </c>
      <c r="C15" s="49"/>
    </row>
    <row r="16" spans="2:9" ht="6.75" customHeight="1" x14ac:dyDescent="0.35">
      <c r="B16" s="50"/>
    </row>
    <row r="17" spans="2:3" x14ac:dyDescent="0.35">
      <c r="B17" s="50"/>
    </row>
    <row r="21" spans="2:3" x14ac:dyDescent="0.35">
      <c r="B21" s="51"/>
    </row>
    <row r="22" spans="2:3" x14ac:dyDescent="0.35">
      <c r="B22" s="52"/>
      <c r="C22" s="53"/>
    </row>
    <row r="23" spans="2:3" x14ac:dyDescent="0.35">
      <c r="B23" s="52"/>
      <c r="C23" s="54"/>
    </row>
    <row r="24" spans="2:3" x14ac:dyDescent="0.35">
      <c r="B24" s="52"/>
      <c r="C24" s="53"/>
    </row>
    <row r="25" spans="2:3" x14ac:dyDescent="0.35">
      <c r="B25" s="52"/>
      <c r="C25" s="55"/>
    </row>
    <row r="27" spans="2:3" x14ac:dyDescent="0.35">
      <c r="B27" s="96"/>
    </row>
    <row r="28" spans="2:3" x14ac:dyDescent="0.35">
      <c r="B28" s="228"/>
    </row>
    <row r="29" spans="2:3" x14ac:dyDescent="0.35">
      <c r="B29" s="228"/>
    </row>
    <row r="30" spans="2:3" x14ac:dyDescent="0.35">
      <c r="B30" s="228"/>
      <c r="C30" s="41"/>
    </row>
    <row r="31" spans="2:3" x14ac:dyDescent="0.35">
      <c r="B31" s="228"/>
      <c r="C31" s="41"/>
    </row>
    <row r="32" spans="2:3" x14ac:dyDescent="0.35">
      <c r="B32" s="228"/>
      <c r="C32" s="41"/>
    </row>
    <row r="33" spans="3:3" x14ac:dyDescent="0.35">
      <c r="C33" s="41"/>
    </row>
    <row r="34" spans="3:3" x14ac:dyDescent="0.35">
      <c r="C34" s="41"/>
    </row>
    <row r="35" spans="3:3" x14ac:dyDescent="0.35">
      <c r="C35" s="41"/>
    </row>
    <row r="36" spans="3:3" x14ac:dyDescent="0.35">
      <c r="C36" s="41"/>
    </row>
    <row r="37" spans="3:3" x14ac:dyDescent="0.35">
      <c r="C37" s="41"/>
    </row>
    <row r="38" spans="3:3" x14ac:dyDescent="0.35">
      <c r="C38" s="41"/>
    </row>
  </sheetData>
  <mergeCells count="1">
    <mergeCell ref="B28:B32"/>
  </mergeCells>
  <phoneticPr fontId="0" type="noConversion"/>
  <hyperlinks>
    <hyperlink ref="D8" r:id="rId1"/>
  </hyperlinks>
  <printOptions gridLines="1"/>
  <pageMargins left="0.5" right="0.5" top="0.5" bottom="0.5" header="0.25" footer="0.25"/>
  <pageSetup scale="69" orientation="portrait" r:id="rId2"/>
  <headerFooter alignWithMargins="0">
    <oddHeader>&amp;A</oddHeader>
    <oddFooter>&amp;L&amp;F&amp;CPage &amp;P&amp;R&amp;D   &amp;T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213"/>
  <sheetViews>
    <sheetView zoomScale="75" zoomScaleNormal="75" workbookViewId="0"/>
  </sheetViews>
  <sheetFormatPr defaultRowHeight="17.25" x14ac:dyDescent="0.35"/>
  <cols>
    <col min="1" max="2" width="2.7109375" style="3" customWidth="1"/>
    <col min="3" max="3" width="44.5703125" style="3" customWidth="1"/>
    <col min="4" max="4" width="16.7109375" style="3" customWidth="1"/>
    <col min="5" max="5" width="40.7109375" style="3" customWidth="1"/>
    <col min="6" max="6" width="4.140625" style="3" customWidth="1"/>
    <col min="7" max="7" width="40.7109375" style="3" customWidth="1"/>
    <col min="8" max="8" width="4.140625" style="3" customWidth="1"/>
    <col min="9" max="9" width="40.7109375" style="73" customWidth="1"/>
    <col min="10" max="10" width="4.5703125" style="3" customWidth="1"/>
    <col min="11" max="11" width="42.7109375" style="73" customWidth="1"/>
    <col min="12" max="12" width="4" style="28" customWidth="1"/>
    <col min="13" max="13" width="40.7109375" style="28" customWidth="1"/>
    <col min="14" max="14" width="4.5703125" style="28" customWidth="1"/>
    <col min="15" max="15" width="40.7109375" style="28" customWidth="1"/>
    <col min="16" max="16" width="4.5703125" style="28" customWidth="1"/>
    <col min="17" max="17" width="40.7109375" style="3" customWidth="1"/>
    <col min="18" max="18" width="5" style="3" customWidth="1"/>
    <col min="19" max="19" width="25.28515625" style="3" customWidth="1"/>
    <col min="20" max="20" width="10.42578125" style="3" customWidth="1"/>
    <col min="21" max="21" width="9.7109375" style="3" bestFit="1" customWidth="1"/>
    <col min="22" max="22" width="12.42578125" style="3" bestFit="1" customWidth="1"/>
    <col min="23" max="23" width="9.140625" style="3"/>
    <col min="24" max="27" width="9.140625" style="3" customWidth="1"/>
    <col min="28" max="16384" width="9.140625" style="3"/>
  </cols>
  <sheetData>
    <row r="2" spans="2:16" ht="18.75" customHeight="1" x14ac:dyDescent="0.5">
      <c r="B2" s="2"/>
      <c r="C2" s="36" t="s">
        <v>17</v>
      </c>
      <c r="M2" s="19"/>
    </row>
    <row r="3" spans="2:16" ht="18" customHeight="1" x14ac:dyDescent="0.5">
      <c r="B3" s="2"/>
      <c r="C3" s="106" t="s">
        <v>14</v>
      </c>
      <c r="D3" s="238" t="s">
        <v>18</v>
      </c>
      <c r="E3" s="239"/>
      <c r="F3" s="239"/>
      <c r="G3" s="240"/>
      <c r="H3" s="73"/>
      <c r="I3" s="28"/>
      <c r="J3" s="73"/>
      <c r="K3" s="28"/>
      <c r="O3" s="3"/>
      <c r="P3" s="3"/>
    </row>
    <row r="4" spans="2:16" ht="18" customHeight="1" x14ac:dyDescent="0.5">
      <c r="B4" s="2"/>
      <c r="C4" s="107" t="s">
        <v>15</v>
      </c>
      <c r="D4" s="250" t="s">
        <v>20</v>
      </c>
      <c r="E4" s="251"/>
      <c r="F4" s="251"/>
      <c r="G4" s="252"/>
      <c r="H4" s="73"/>
      <c r="I4" s="28"/>
      <c r="J4" s="73"/>
      <c r="K4" s="28"/>
      <c r="O4" s="3"/>
      <c r="P4" s="3"/>
    </row>
    <row r="5" spans="2:16" ht="18" customHeight="1" x14ac:dyDescent="0.5">
      <c r="B5" s="2"/>
      <c r="C5" s="111" t="s">
        <v>16</v>
      </c>
      <c r="D5" s="253" t="s">
        <v>19</v>
      </c>
      <c r="E5" s="254"/>
      <c r="F5" s="254"/>
      <c r="G5" s="255"/>
      <c r="H5" s="73"/>
      <c r="I5" s="28"/>
      <c r="J5" s="73"/>
      <c r="K5" s="28"/>
      <c r="O5" s="3"/>
      <c r="P5" s="3"/>
    </row>
    <row r="6" spans="2:16" x14ac:dyDescent="0.35">
      <c r="D6" s="4"/>
      <c r="H6" s="5"/>
      <c r="J6" s="5"/>
    </row>
    <row r="7" spans="2:16" ht="15" customHeight="1" x14ac:dyDescent="0.35">
      <c r="D7" s="4"/>
    </row>
    <row r="8" spans="2:16" x14ac:dyDescent="0.35">
      <c r="E8" s="36" t="s">
        <v>39</v>
      </c>
      <c r="I8" s="94" t="s">
        <v>0</v>
      </c>
      <c r="K8" s="94"/>
    </row>
    <row r="9" spans="2:16" ht="19.5" x14ac:dyDescent="0.4">
      <c r="B9" s="6" t="s">
        <v>35</v>
      </c>
      <c r="C9" s="196"/>
      <c r="D9" s="7"/>
      <c r="E9" s="7"/>
      <c r="F9" s="7"/>
      <c r="G9" s="7"/>
      <c r="H9" s="7"/>
      <c r="I9" s="113"/>
      <c r="J9" s="7"/>
      <c r="K9" s="113"/>
      <c r="L9" s="86"/>
      <c r="M9" s="9"/>
      <c r="N9" s="9"/>
      <c r="O9" s="9"/>
      <c r="P9" s="9"/>
    </row>
    <row r="10" spans="2:16" ht="19.5" x14ac:dyDescent="0.4">
      <c r="B10" s="8"/>
      <c r="C10" s="197" t="s">
        <v>24</v>
      </c>
      <c r="D10" s="9"/>
      <c r="E10" s="108"/>
      <c r="F10" s="28"/>
      <c r="G10" s="28"/>
      <c r="H10" s="28"/>
      <c r="I10" s="228" t="s">
        <v>40</v>
      </c>
      <c r="J10" s="228"/>
      <c r="K10" s="228"/>
      <c r="L10" s="87"/>
      <c r="M10" s="9"/>
      <c r="N10" s="9"/>
      <c r="O10" s="9"/>
      <c r="P10" s="9"/>
    </row>
    <row r="11" spans="2:16" ht="15" customHeight="1" x14ac:dyDescent="0.4">
      <c r="B11" s="8"/>
      <c r="C11" s="197" t="s">
        <v>34</v>
      </c>
      <c r="D11" s="9"/>
      <c r="E11" s="9"/>
      <c r="F11" s="9"/>
      <c r="G11" s="9"/>
      <c r="H11" s="9"/>
      <c r="I11" s="129"/>
      <c r="J11" s="9"/>
      <c r="K11" s="129"/>
      <c r="L11" s="87"/>
      <c r="M11" s="9"/>
      <c r="N11" s="9"/>
      <c r="O11" s="9"/>
      <c r="P11" s="9"/>
    </row>
    <row r="12" spans="2:16" ht="15" customHeight="1" x14ac:dyDescent="0.4">
      <c r="B12" s="8"/>
      <c r="C12" s="198" t="s">
        <v>25</v>
      </c>
      <c r="D12" s="9"/>
      <c r="E12" s="108"/>
      <c r="F12" s="9"/>
      <c r="G12" s="9"/>
      <c r="H12" s="9"/>
      <c r="I12" s="228" t="s">
        <v>41</v>
      </c>
      <c r="J12" s="228"/>
      <c r="K12" s="229"/>
      <c r="L12" s="87"/>
      <c r="M12" s="9"/>
      <c r="N12" s="9"/>
      <c r="O12" s="9"/>
      <c r="P12" s="9"/>
    </row>
    <row r="13" spans="2:16" ht="15" customHeight="1" x14ac:dyDescent="0.4">
      <c r="B13" s="8"/>
      <c r="C13" s="198" t="s">
        <v>26</v>
      </c>
      <c r="D13" s="9"/>
      <c r="E13" s="108"/>
      <c r="F13" s="9"/>
      <c r="G13" s="9"/>
      <c r="H13" s="9"/>
      <c r="I13" s="129"/>
      <c r="J13" s="9"/>
      <c r="K13" s="129"/>
      <c r="L13" s="87"/>
      <c r="M13" s="9"/>
      <c r="N13" s="9"/>
      <c r="O13" s="9"/>
      <c r="P13" s="9"/>
    </row>
    <row r="14" spans="2:16" ht="15" customHeight="1" x14ac:dyDescent="0.4">
      <c r="B14" s="8"/>
      <c r="C14" s="198" t="s">
        <v>11</v>
      </c>
      <c r="D14" s="9"/>
      <c r="E14" s="109"/>
      <c r="F14" s="9"/>
      <c r="G14" s="9"/>
      <c r="H14" s="9"/>
      <c r="I14" s="129"/>
      <c r="J14" s="9"/>
      <c r="K14" s="129"/>
      <c r="L14" s="87"/>
      <c r="M14" s="9"/>
      <c r="N14" s="9"/>
      <c r="O14" s="9"/>
      <c r="P14" s="9"/>
    </row>
    <row r="15" spans="2:16" ht="15" customHeight="1" x14ac:dyDescent="0.4">
      <c r="B15" s="8"/>
      <c r="C15" s="198" t="s">
        <v>27</v>
      </c>
      <c r="D15" s="9"/>
      <c r="E15" s="108"/>
      <c r="F15" s="9"/>
      <c r="G15" s="9"/>
      <c r="H15" s="9"/>
      <c r="I15" s="129"/>
      <c r="J15" s="9"/>
      <c r="K15" s="129"/>
      <c r="L15" s="87"/>
      <c r="M15" s="9"/>
      <c r="N15" s="9"/>
      <c r="O15" s="9"/>
      <c r="P15" s="9"/>
    </row>
    <row r="16" spans="2:16" ht="15" customHeight="1" x14ac:dyDescent="0.4">
      <c r="B16" s="8"/>
      <c r="C16" s="199"/>
      <c r="D16" s="9"/>
      <c r="E16" s="9"/>
      <c r="F16" s="9"/>
      <c r="G16" s="9"/>
      <c r="H16" s="9"/>
      <c r="I16" s="129"/>
      <c r="J16" s="9"/>
      <c r="K16" s="129"/>
      <c r="L16" s="87"/>
      <c r="M16" s="9"/>
      <c r="N16" s="9"/>
      <c r="O16" s="9"/>
      <c r="P16" s="9"/>
    </row>
    <row r="17" spans="2:22" x14ac:dyDescent="0.35">
      <c r="B17" s="14"/>
      <c r="C17" s="197" t="s">
        <v>28</v>
      </c>
      <c r="D17" s="12"/>
      <c r="E17" s="15"/>
      <c r="F17" s="9"/>
      <c r="G17" s="9"/>
      <c r="H17" s="9"/>
      <c r="I17" s="228" t="s">
        <v>42</v>
      </c>
      <c r="J17" s="228"/>
      <c r="K17" s="229"/>
      <c r="L17" s="139"/>
      <c r="M17" s="10"/>
      <c r="N17" s="10"/>
      <c r="O17" s="9"/>
      <c r="P17" s="9"/>
    </row>
    <row r="18" spans="2:22" ht="19.5" x14ac:dyDescent="0.4">
      <c r="B18" s="8"/>
      <c r="C18" s="198" t="s">
        <v>29</v>
      </c>
      <c r="D18" s="21"/>
      <c r="E18" s="108"/>
      <c r="F18" s="28"/>
      <c r="G18" s="28"/>
      <c r="H18" s="28"/>
      <c r="I18" s="80"/>
      <c r="J18" s="28"/>
      <c r="K18" s="80"/>
      <c r="L18" s="140"/>
      <c r="M18" s="80"/>
      <c r="N18" s="80"/>
      <c r="O18" s="9"/>
      <c r="P18" s="9"/>
      <c r="S18" s="62"/>
      <c r="T18" s="63"/>
      <c r="U18" s="64"/>
      <c r="V18" s="61"/>
    </row>
    <row r="19" spans="2:22" x14ac:dyDescent="0.35">
      <c r="B19" s="14"/>
      <c r="C19" s="198" t="s">
        <v>30</v>
      </c>
      <c r="D19" s="21"/>
      <c r="E19" s="108"/>
      <c r="F19" s="9"/>
      <c r="G19" s="9"/>
      <c r="H19" s="9"/>
      <c r="I19" s="133"/>
      <c r="J19" s="9"/>
      <c r="K19" s="133"/>
      <c r="L19" s="87"/>
      <c r="M19" s="9"/>
      <c r="N19" s="9"/>
      <c r="O19" s="9"/>
      <c r="P19" s="9"/>
    </row>
    <row r="20" spans="2:22" x14ac:dyDescent="0.35">
      <c r="B20" s="14"/>
      <c r="C20" s="198" t="s">
        <v>31</v>
      </c>
      <c r="D20" s="21"/>
      <c r="E20" s="108"/>
      <c r="F20" s="28"/>
      <c r="G20" s="28"/>
      <c r="H20" s="28"/>
      <c r="I20" s="133"/>
      <c r="J20" s="28"/>
      <c r="K20" s="133"/>
      <c r="L20" s="87"/>
      <c r="M20" s="9"/>
      <c r="N20" s="9"/>
      <c r="O20" s="9"/>
      <c r="P20" s="9"/>
    </row>
    <row r="21" spans="2:22" x14ac:dyDescent="0.35">
      <c r="B21" s="14"/>
      <c r="C21" s="198" t="s">
        <v>32</v>
      </c>
      <c r="D21" s="21"/>
      <c r="E21" s="108"/>
      <c r="F21" s="28"/>
      <c r="G21" s="28"/>
      <c r="H21" s="28"/>
      <c r="I21" s="133"/>
      <c r="J21" s="28"/>
      <c r="K21" s="133"/>
      <c r="L21" s="87"/>
      <c r="M21" s="9"/>
      <c r="N21" s="9"/>
      <c r="O21" s="9"/>
      <c r="P21" s="9"/>
    </row>
    <row r="22" spans="2:22" x14ac:dyDescent="0.35">
      <c r="B22" s="14"/>
      <c r="C22" s="198" t="s">
        <v>33</v>
      </c>
      <c r="D22" s="21"/>
      <c r="E22" s="108"/>
      <c r="F22" s="28"/>
      <c r="G22" s="28"/>
      <c r="H22" s="28"/>
      <c r="I22" s="133"/>
      <c r="J22" s="28"/>
      <c r="K22" s="133"/>
      <c r="L22" s="87"/>
      <c r="M22" s="9"/>
      <c r="N22" s="9"/>
      <c r="O22" s="9"/>
      <c r="P22" s="9"/>
    </row>
    <row r="23" spans="2:22" ht="13.5" customHeight="1" x14ac:dyDescent="0.35">
      <c r="B23" s="16"/>
      <c r="C23" s="200"/>
      <c r="D23" s="66"/>
      <c r="E23" s="67"/>
      <c r="F23" s="68"/>
      <c r="G23" s="68"/>
      <c r="H23" s="68"/>
      <c r="I23" s="141"/>
      <c r="J23" s="68"/>
      <c r="K23" s="141"/>
      <c r="L23" s="88"/>
      <c r="M23" s="9"/>
      <c r="N23" s="9"/>
      <c r="O23" s="9"/>
      <c r="P23" s="9"/>
    </row>
    <row r="24" spans="2:22" s="28" customFormat="1" ht="13.5" customHeight="1" x14ac:dyDescent="0.35">
      <c r="B24" s="9"/>
      <c r="C24" s="201"/>
      <c r="D24" s="21"/>
      <c r="E24" s="23"/>
      <c r="I24" s="74"/>
      <c r="K24" s="74"/>
      <c r="L24" s="9"/>
      <c r="M24" s="9"/>
      <c r="N24" s="9"/>
      <c r="O24" s="9"/>
      <c r="P24" s="9"/>
    </row>
    <row r="25" spans="2:22" ht="25.5" customHeight="1" x14ac:dyDescent="0.4">
      <c r="B25" s="6" t="s">
        <v>36</v>
      </c>
      <c r="C25" s="202"/>
      <c r="D25" s="70"/>
      <c r="E25" s="71"/>
      <c r="F25" s="37"/>
      <c r="G25" s="37"/>
      <c r="H25" s="37"/>
      <c r="I25" s="142"/>
      <c r="J25" s="37"/>
      <c r="K25" s="142"/>
      <c r="L25" s="86"/>
      <c r="M25" s="9"/>
      <c r="N25" s="9"/>
      <c r="O25" s="9"/>
      <c r="P25" s="9"/>
    </row>
    <row r="26" spans="2:22" ht="19.5" x14ac:dyDescent="0.4">
      <c r="B26" s="8"/>
      <c r="C26" s="197" t="s">
        <v>220</v>
      </c>
      <c r="D26" s="12"/>
      <c r="E26" s="108"/>
      <c r="F26" s="28"/>
      <c r="G26" s="28"/>
      <c r="H26" s="28"/>
      <c r="I26" s="228" t="s">
        <v>221</v>
      </c>
      <c r="J26" s="228"/>
      <c r="K26" s="229"/>
      <c r="L26" s="87"/>
      <c r="M26" s="9"/>
      <c r="N26" s="9"/>
      <c r="O26" s="9"/>
      <c r="P26" s="9"/>
    </row>
    <row r="27" spans="2:22" x14ac:dyDescent="0.35">
      <c r="B27" s="14"/>
      <c r="C27" s="28"/>
      <c r="D27" s="28"/>
      <c r="E27" s="28"/>
      <c r="F27" s="9"/>
      <c r="G27" s="9"/>
      <c r="H27" s="9"/>
      <c r="I27" s="228"/>
      <c r="J27" s="228"/>
      <c r="K27" s="229"/>
      <c r="L27" s="87"/>
      <c r="M27" s="9"/>
      <c r="N27" s="9"/>
      <c r="O27" s="9"/>
      <c r="P27" s="9"/>
    </row>
    <row r="28" spans="2:22" x14ac:dyDescent="0.35">
      <c r="B28" s="14"/>
      <c r="C28" s="203"/>
      <c r="D28" s="12"/>
      <c r="E28" s="27"/>
      <c r="F28" s="9"/>
      <c r="G28" s="9"/>
      <c r="H28" s="9"/>
      <c r="I28" s="131"/>
      <c r="J28" s="9"/>
      <c r="K28" s="131"/>
      <c r="L28" s="87"/>
      <c r="M28" s="9"/>
      <c r="N28" s="9"/>
      <c r="O28" s="9"/>
      <c r="P28" s="9"/>
    </row>
    <row r="29" spans="2:22" x14ac:dyDescent="0.35">
      <c r="B29" s="14"/>
      <c r="C29" s="197" t="s">
        <v>43</v>
      </c>
      <c r="D29" s="12"/>
      <c r="E29" s="78" t="s">
        <v>49</v>
      </c>
      <c r="F29" s="9"/>
      <c r="G29" s="35" t="s">
        <v>37</v>
      </c>
      <c r="H29" s="9"/>
      <c r="I29" s="228" t="s">
        <v>179</v>
      </c>
      <c r="J29" s="228"/>
      <c r="K29" s="229"/>
      <c r="L29" s="87"/>
      <c r="M29" s="9"/>
      <c r="N29" s="9"/>
      <c r="O29" s="9"/>
      <c r="P29" s="9"/>
    </row>
    <row r="30" spans="2:22" x14ac:dyDescent="0.35">
      <c r="B30" s="14"/>
      <c r="C30" s="198" t="s">
        <v>44</v>
      </c>
      <c r="D30" s="21"/>
      <c r="E30" s="108"/>
      <c r="F30" s="9"/>
      <c r="G30" s="108"/>
      <c r="H30" s="9"/>
      <c r="I30" s="228"/>
      <c r="J30" s="228"/>
      <c r="K30" s="229"/>
      <c r="L30" s="87"/>
      <c r="M30" s="9"/>
      <c r="N30" s="9"/>
      <c r="O30" s="9"/>
      <c r="P30" s="9"/>
    </row>
    <row r="31" spans="2:22" x14ac:dyDescent="0.35">
      <c r="B31" s="14"/>
      <c r="C31" s="198" t="s">
        <v>45</v>
      </c>
      <c r="D31" s="21"/>
      <c r="E31" s="108"/>
      <c r="F31" s="28"/>
      <c r="G31" s="108"/>
      <c r="H31" s="28"/>
      <c r="I31" s="133"/>
      <c r="J31" s="28"/>
      <c r="K31" s="133"/>
      <c r="L31" s="87"/>
      <c r="M31" s="9"/>
      <c r="N31" s="9"/>
      <c r="O31" s="9"/>
      <c r="P31" s="9"/>
    </row>
    <row r="32" spans="2:22" x14ac:dyDescent="0.35">
      <c r="B32" s="14"/>
      <c r="C32" s="198" t="s">
        <v>46</v>
      </c>
      <c r="D32" s="21"/>
      <c r="E32" s="108"/>
      <c r="F32" s="28"/>
      <c r="G32" s="108"/>
      <c r="H32" s="28"/>
      <c r="I32" s="133"/>
      <c r="J32" s="28"/>
      <c r="K32" s="133"/>
      <c r="L32" s="87"/>
      <c r="M32" s="9"/>
      <c r="N32" s="9"/>
      <c r="O32" s="9"/>
      <c r="P32" s="9"/>
    </row>
    <row r="33" spans="2:16" x14ac:dyDescent="0.35">
      <c r="B33" s="14"/>
      <c r="C33" s="198" t="s">
        <v>47</v>
      </c>
      <c r="D33" s="12"/>
      <c r="E33" s="108"/>
      <c r="F33" s="9"/>
      <c r="G33" s="108"/>
      <c r="H33" s="9"/>
      <c r="I33" s="131"/>
      <c r="J33" s="9"/>
      <c r="K33" s="131"/>
      <c r="L33" s="87"/>
      <c r="M33" s="9"/>
      <c r="N33" s="9"/>
      <c r="O33" s="9"/>
      <c r="P33" s="9"/>
    </row>
    <row r="34" spans="2:16" x14ac:dyDescent="0.35">
      <c r="B34" s="14"/>
      <c r="C34" s="198" t="s">
        <v>48</v>
      </c>
      <c r="D34" s="12"/>
      <c r="E34" s="108"/>
      <c r="F34" s="9"/>
      <c r="G34" s="108"/>
      <c r="H34" s="9"/>
      <c r="I34" s="131"/>
      <c r="J34" s="9"/>
      <c r="K34" s="131"/>
      <c r="L34" s="87"/>
      <c r="M34" s="9"/>
      <c r="N34" s="9"/>
      <c r="O34" s="9"/>
      <c r="P34" s="9"/>
    </row>
    <row r="35" spans="2:16" x14ac:dyDescent="0.35">
      <c r="B35" s="16"/>
      <c r="C35" s="204"/>
      <c r="D35" s="30"/>
      <c r="E35" s="30"/>
      <c r="F35" s="17"/>
      <c r="G35" s="17"/>
      <c r="H35" s="17"/>
      <c r="I35" s="120"/>
      <c r="J35" s="17"/>
      <c r="K35" s="120"/>
      <c r="L35" s="88"/>
      <c r="M35" s="9"/>
      <c r="N35" s="9"/>
      <c r="O35" s="9"/>
      <c r="P35" s="9"/>
    </row>
    <row r="36" spans="2:16" s="28" customFormat="1" x14ac:dyDescent="0.35">
      <c r="B36" s="9"/>
      <c r="C36" s="203"/>
      <c r="D36" s="12"/>
      <c r="E36" s="12"/>
      <c r="F36" s="9"/>
      <c r="G36" s="9"/>
      <c r="H36" s="9"/>
      <c r="I36" s="75"/>
      <c r="J36" s="9"/>
      <c r="K36" s="75"/>
      <c r="L36" s="9"/>
      <c r="M36" s="9"/>
      <c r="N36" s="9"/>
      <c r="O36" s="9"/>
      <c r="P36" s="9"/>
    </row>
    <row r="37" spans="2:16" ht="19.5" x14ac:dyDescent="0.4">
      <c r="B37" s="6" t="s">
        <v>50</v>
      </c>
      <c r="C37" s="205"/>
      <c r="D37" s="72"/>
      <c r="E37" s="72"/>
      <c r="F37" s="7"/>
      <c r="G37" s="7"/>
      <c r="H37" s="7"/>
      <c r="I37" s="76"/>
      <c r="J37" s="7"/>
      <c r="K37" s="76"/>
      <c r="L37" s="86"/>
      <c r="M37" s="9"/>
      <c r="N37" s="9"/>
      <c r="O37" s="9"/>
      <c r="P37" s="9"/>
    </row>
    <row r="38" spans="2:16" ht="69.75" customHeight="1" x14ac:dyDescent="0.35">
      <c r="B38" s="14"/>
      <c r="C38" s="206" t="s">
        <v>38</v>
      </c>
      <c r="D38" s="12"/>
      <c r="E38" s="241" t="s">
        <v>169</v>
      </c>
      <c r="F38" s="242"/>
      <c r="G38" s="243"/>
      <c r="H38" s="27"/>
      <c r="I38" s="234" t="s">
        <v>251</v>
      </c>
      <c r="J38" s="230"/>
      <c r="K38" s="235"/>
      <c r="L38" s="87"/>
      <c r="M38" s="9"/>
      <c r="N38" s="9"/>
      <c r="O38" s="9"/>
      <c r="P38" s="9"/>
    </row>
    <row r="39" spans="2:16" ht="57" customHeight="1" x14ac:dyDescent="0.35">
      <c r="B39" s="14"/>
      <c r="C39" s="203"/>
      <c r="D39" s="12"/>
      <c r="E39" s="244"/>
      <c r="F39" s="245"/>
      <c r="G39" s="246"/>
      <c r="H39" s="9"/>
      <c r="I39" s="256" t="s">
        <v>51</v>
      </c>
      <c r="J39" s="228"/>
      <c r="K39" s="229"/>
      <c r="L39" s="87"/>
      <c r="M39" s="9"/>
      <c r="N39" s="9"/>
      <c r="O39" s="9"/>
      <c r="P39" s="9"/>
    </row>
    <row r="40" spans="2:16" ht="38.25" customHeight="1" x14ac:dyDescent="0.35">
      <c r="B40" s="14"/>
      <c r="C40" s="203"/>
      <c r="D40" s="12"/>
      <c r="E40" s="244"/>
      <c r="F40" s="245"/>
      <c r="G40" s="246"/>
      <c r="H40" s="9"/>
      <c r="I40" s="257" t="s">
        <v>52</v>
      </c>
      <c r="J40" s="236"/>
      <c r="K40" s="229"/>
      <c r="L40" s="87"/>
      <c r="M40" s="9"/>
      <c r="N40" s="9"/>
      <c r="O40" s="9"/>
      <c r="P40" s="9"/>
    </row>
    <row r="41" spans="2:16" ht="267.75" customHeight="1" x14ac:dyDescent="0.35">
      <c r="B41" s="14"/>
      <c r="C41" s="207"/>
      <c r="D41" s="12"/>
      <c r="E41" s="247"/>
      <c r="F41" s="248"/>
      <c r="G41" s="249"/>
      <c r="H41" s="27"/>
      <c r="I41" s="130"/>
      <c r="J41" s="27"/>
      <c r="K41" s="130"/>
      <c r="L41" s="87"/>
      <c r="M41" s="9"/>
      <c r="N41" s="9"/>
      <c r="O41" s="9"/>
      <c r="P41" s="9"/>
    </row>
    <row r="42" spans="2:16" ht="16.5" customHeight="1" x14ac:dyDescent="0.35">
      <c r="B42" s="14"/>
      <c r="C42" s="203"/>
      <c r="D42" s="12"/>
      <c r="E42" s="15"/>
      <c r="F42" s="9"/>
      <c r="G42" s="9"/>
      <c r="H42" s="9"/>
      <c r="I42" s="131"/>
      <c r="J42" s="9"/>
      <c r="K42" s="131"/>
      <c r="L42" s="87"/>
      <c r="M42" s="9"/>
      <c r="N42" s="9"/>
      <c r="O42" s="9"/>
      <c r="P42" s="9"/>
    </row>
    <row r="43" spans="2:16" ht="16.5" customHeight="1" x14ac:dyDescent="0.35">
      <c r="B43" s="14"/>
      <c r="C43" s="197" t="s">
        <v>83</v>
      </c>
      <c r="D43" s="160" t="s">
        <v>6</v>
      </c>
      <c r="E43" s="13"/>
      <c r="F43" s="9"/>
      <c r="G43" s="9"/>
      <c r="H43" s="9"/>
      <c r="I43" s="228" t="s">
        <v>222</v>
      </c>
      <c r="J43" s="228"/>
      <c r="K43" s="229"/>
      <c r="L43" s="87"/>
      <c r="M43" s="9"/>
      <c r="N43" s="9"/>
      <c r="O43" s="9"/>
      <c r="P43" s="9"/>
    </row>
    <row r="44" spans="2:16" ht="16.5" customHeight="1" x14ac:dyDescent="0.35">
      <c r="B44" s="16"/>
      <c r="C44" s="204"/>
      <c r="D44" s="30"/>
      <c r="E44" s="79"/>
      <c r="F44" s="17"/>
      <c r="G44" s="17"/>
      <c r="H44" s="17"/>
      <c r="I44" s="120"/>
      <c r="J44" s="17"/>
      <c r="K44" s="120"/>
      <c r="L44" s="88"/>
      <c r="M44" s="9"/>
      <c r="N44" s="9"/>
      <c r="O44" s="9"/>
      <c r="P44" s="9"/>
    </row>
    <row r="46" spans="2:16" ht="19.5" x14ac:dyDescent="0.4">
      <c r="B46" s="6" t="s">
        <v>53</v>
      </c>
      <c r="C46" s="205"/>
      <c r="D46" s="72"/>
      <c r="E46" s="72"/>
      <c r="F46" s="7"/>
      <c r="G46" s="7"/>
      <c r="H46" s="7"/>
      <c r="I46" s="76"/>
      <c r="J46" s="7"/>
      <c r="K46" s="76"/>
      <c r="L46" s="86"/>
      <c r="M46" s="9"/>
      <c r="N46" s="9"/>
      <c r="O46" s="9"/>
      <c r="P46" s="9"/>
    </row>
    <row r="47" spans="2:16" ht="16.5" customHeight="1" x14ac:dyDescent="0.35">
      <c r="B47" s="14"/>
      <c r="C47" s="203"/>
      <c r="D47" s="12"/>
      <c r="E47" s="15"/>
      <c r="F47" s="9"/>
      <c r="G47" s="9"/>
      <c r="H47" s="9"/>
      <c r="I47" s="131"/>
      <c r="J47" s="9"/>
      <c r="K47" s="131"/>
      <c r="L47" s="87"/>
      <c r="M47" s="9"/>
      <c r="N47" s="9"/>
      <c r="O47" s="9"/>
      <c r="P47" s="9"/>
    </row>
    <row r="48" spans="2:16" ht="35.25" customHeight="1" x14ac:dyDescent="0.4">
      <c r="B48" s="8"/>
      <c r="C48" s="208" t="s">
        <v>54</v>
      </c>
      <c r="D48" s="12"/>
      <c r="E48" s="13"/>
      <c r="F48" s="28"/>
      <c r="G48" s="28"/>
      <c r="H48" s="28"/>
      <c r="I48" s="228" t="s">
        <v>55</v>
      </c>
      <c r="J48" s="228"/>
      <c r="K48" s="229"/>
      <c r="L48" s="87"/>
      <c r="M48" s="9"/>
      <c r="N48" s="9"/>
      <c r="O48" s="9"/>
      <c r="P48" s="9"/>
    </row>
    <row r="49" spans="2:22" ht="15.75" customHeight="1" x14ac:dyDescent="0.35">
      <c r="B49" s="14"/>
      <c r="C49" s="203"/>
      <c r="D49" s="12"/>
      <c r="E49" s="15"/>
      <c r="F49" s="9"/>
      <c r="G49" s="9"/>
      <c r="H49" s="9"/>
      <c r="I49" s="131"/>
      <c r="J49" s="9"/>
      <c r="K49" s="131"/>
      <c r="L49" s="87"/>
      <c r="M49" s="9"/>
      <c r="N49" s="9"/>
      <c r="O49" s="9"/>
      <c r="P49" s="9"/>
    </row>
    <row r="50" spans="2:22" ht="31.5" customHeight="1" x14ac:dyDescent="0.35">
      <c r="B50" s="14"/>
      <c r="C50" s="209" t="s">
        <v>170</v>
      </c>
      <c r="D50" s="12"/>
      <c r="E50" s="15"/>
      <c r="F50" s="9"/>
      <c r="G50" s="9"/>
      <c r="H50" s="9"/>
      <c r="I50" s="260" t="s">
        <v>187</v>
      </c>
      <c r="J50" s="260"/>
      <c r="K50" s="260"/>
      <c r="L50" s="87"/>
      <c r="M50" s="9"/>
      <c r="N50" s="9"/>
      <c r="O50" s="9"/>
      <c r="P50" s="9"/>
    </row>
    <row r="51" spans="2:22" ht="18.75" customHeight="1" x14ac:dyDescent="0.4">
      <c r="B51" s="8"/>
      <c r="C51" s="210" t="s">
        <v>56</v>
      </c>
      <c r="D51" s="160" t="s">
        <v>6</v>
      </c>
      <c r="E51" s="13"/>
      <c r="F51" s="28"/>
      <c r="G51" s="28"/>
      <c r="H51" s="28"/>
      <c r="I51" s="260"/>
      <c r="J51" s="260"/>
      <c r="K51" s="260"/>
      <c r="L51" s="87"/>
      <c r="M51" s="9"/>
      <c r="N51" s="9"/>
      <c r="O51" s="9"/>
      <c r="P51" s="9"/>
    </row>
    <row r="52" spans="2:22" ht="14.25" customHeight="1" x14ac:dyDescent="0.35">
      <c r="B52" s="14"/>
      <c r="C52" s="201"/>
      <c r="D52" s="22"/>
      <c r="E52" s="23"/>
      <c r="F52" s="28"/>
      <c r="G52" s="28"/>
      <c r="H52" s="28"/>
      <c r="I52" s="74"/>
      <c r="J52" s="28"/>
      <c r="K52" s="74"/>
      <c r="L52" s="87"/>
      <c r="M52" s="9"/>
      <c r="N52" s="9"/>
      <c r="O52" s="9"/>
      <c r="P52" s="9"/>
    </row>
    <row r="53" spans="2:22" s="158" customFormat="1" ht="24" customHeight="1" x14ac:dyDescent="0.2">
      <c r="B53" s="153"/>
      <c r="C53" s="211" t="s">
        <v>228</v>
      </c>
      <c r="D53" s="154"/>
      <c r="E53" s="155"/>
      <c r="F53" s="156"/>
      <c r="G53" s="156"/>
      <c r="H53" s="156"/>
      <c r="I53" s="258" t="s">
        <v>188</v>
      </c>
      <c r="J53" s="258"/>
      <c r="K53" s="258"/>
      <c r="L53" s="157"/>
      <c r="M53" s="156"/>
      <c r="N53" s="156"/>
      <c r="O53" s="156"/>
      <c r="P53" s="156"/>
    </row>
    <row r="54" spans="2:22" s="163" customFormat="1" ht="64.5" customHeight="1" x14ac:dyDescent="0.2">
      <c r="B54" s="166"/>
      <c r="C54" s="212" t="s">
        <v>224</v>
      </c>
      <c r="D54" s="191" t="s">
        <v>7</v>
      </c>
      <c r="E54" s="34" t="e">
        <f>AVERAGE(Grp1AnnlGWh)</f>
        <v>#DIV/0!</v>
      </c>
      <c r="F54" s="164"/>
      <c r="G54" s="161"/>
      <c r="H54" s="164"/>
      <c r="I54" s="236" t="s">
        <v>247</v>
      </c>
      <c r="J54" s="236"/>
      <c r="K54" s="236"/>
      <c r="L54" s="145"/>
      <c r="M54" s="165"/>
      <c r="N54" s="165"/>
      <c r="O54" s="161"/>
      <c r="P54" s="161"/>
      <c r="S54" s="167"/>
      <c r="T54" s="168"/>
      <c r="U54" s="169"/>
      <c r="V54" s="170"/>
    </row>
    <row r="55" spans="2:22" s="163" customFormat="1" ht="21.75" customHeight="1" x14ac:dyDescent="0.2">
      <c r="B55" s="159"/>
      <c r="C55" s="212" t="s">
        <v>227</v>
      </c>
      <c r="D55" s="160" t="s">
        <v>8</v>
      </c>
      <c r="E55" s="34" t="e">
        <f>E54/(E56*8.76)</f>
        <v>#DIV/0!</v>
      </c>
      <c r="F55" s="161"/>
      <c r="G55" s="161"/>
      <c r="H55" s="161"/>
      <c r="I55" s="236" t="s">
        <v>12</v>
      </c>
      <c r="J55" s="236"/>
      <c r="K55" s="229"/>
      <c r="L55" s="162"/>
      <c r="M55" s="161"/>
      <c r="N55" s="161"/>
      <c r="O55" s="161"/>
      <c r="P55" s="161"/>
    </row>
    <row r="56" spans="2:22" ht="32.25" customHeight="1" x14ac:dyDescent="0.4">
      <c r="B56" s="8"/>
      <c r="C56" s="213" t="s">
        <v>223</v>
      </c>
      <c r="D56" s="190" t="s">
        <v>5</v>
      </c>
      <c r="E56" s="194" t="e">
        <f>SUMPRODUCT(Grp1AnnlGWh,Grp1LoadFactr)/SUM(Grp1AnnlGWh)</f>
        <v>#DIV/0!</v>
      </c>
      <c r="F56" s="28"/>
      <c r="G56" s="28"/>
      <c r="H56" s="28"/>
      <c r="I56" s="236" t="s">
        <v>248</v>
      </c>
      <c r="J56" s="236"/>
      <c r="K56" s="229"/>
      <c r="L56" s="87"/>
      <c r="M56" s="9"/>
      <c r="N56" s="9"/>
      <c r="O56" s="9"/>
      <c r="P56" s="9"/>
    </row>
    <row r="57" spans="2:22" ht="13.5" customHeight="1" x14ac:dyDescent="0.35">
      <c r="B57" s="14"/>
      <c r="C57" s="201"/>
      <c r="D57" s="21"/>
      <c r="E57" s="23"/>
      <c r="F57" s="28"/>
      <c r="G57" s="28"/>
      <c r="H57" s="28"/>
      <c r="I57" s="74"/>
      <c r="J57" s="28"/>
      <c r="K57" s="74"/>
      <c r="L57" s="87"/>
      <c r="M57" s="9"/>
      <c r="N57" s="9"/>
      <c r="O57" s="9"/>
      <c r="P57" s="9"/>
    </row>
    <row r="58" spans="2:22" s="163" customFormat="1" ht="36.75" customHeight="1" x14ac:dyDescent="0.35">
      <c r="B58" s="159"/>
      <c r="C58" s="214" t="s">
        <v>225</v>
      </c>
      <c r="D58" s="160" t="s">
        <v>10</v>
      </c>
      <c r="E58" s="13"/>
      <c r="F58" s="164"/>
      <c r="G58" s="164"/>
      <c r="H58" s="164"/>
      <c r="I58" s="259" t="s">
        <v>218</v>
      </c>
      <c r="J58" s="259"/>
      <c r="K58" s="259"/>
      <c r="L58" s="145"/>
      <c r="M58" s="165"/>
      <c r="N58" s="165"/>
      <c r="O58" s="161"/>
      <c r="P58" s="161"/>
    </row>
    <row r="59" spans="2:22" ht="30.75" customHeight="1" x14ac:dyDescent="0.35">
      <c r="B59" s="14"/>
      <c r="C59" s="201"/>
      <c r="D59" s="21"/>
      <c r="E59" s="23"/>
      <c r="F59" s="28"/>
      <c r="G59" s="28"/>
      <c r="H59" s="28"/>
      <c r="I59" s="259"/>
      <c r="J59" s="259"/>
      <c r="K59" s="259"/>
      <c r="L59" s="87"/>
      <c r="M59" s="9"/>
      <c r="N59" s="9"/>
      <c r="O59" s="9"/>
      <c r="P59" s="9"/>
    </row>
    <row r="60" spans="2:22" ht="31.5" customHeight="1" x14ac:dyDescent="0.35">
      <c r="B60" s="14"/>
      <c r="C60" s="209" t="s">
        <v>171</v>
      </c>
      <c r="D60" s="12"/>
      <c r="E60" s="15"/>
      <c r="F60" s="9"/>
      <c r="G60" s="9"/>
      <c r="H60" s="9"/>
      <c r="I60" s="260" t="s">
        <v>186</v>
      </c>
      <c r="J60" s="260"/>
      <c r="K60" s="260"/>
      <c r="L60" s="87"/>
      <c r="M60" s="9"/>
      <c r="N60" s="9"/>
      <c r="O60" s="9"/>
      <c r="P60" s="9"/>
    </row>
    <row r="61" spans="2:22" ht="17.25" customHeight="1" x14ac:dyDescent="0.4">
      <c r="B61" s="8"/>
      <c r="C61" s="210" t="s">
        <v>56</v>
      </c>
      <c r="D61" s="12"/>
      <c r="E61" s="108"/>
      <c r="F61" s="28"/>
      <c r="G61" s="28"/>
      <c r="H61" s="28"/>
      <c r="I61" s="260"/>
      <c r="J61" s="260"/>
      <c r="K61" s="260"/>
      <c r="L61" s="143"/>
      <c r="M61" s="117"/>
      <c r="N61" s="9"/>
      <c r="O61" s="9"/>
      <c r="P61" s="9"/>
    </row>
    <row r="62" spans="2:22" ht="20.25" customHeight="1" x14ac:dyDescent="0.35">
      <c r="B62" s="14"/>
      <c r="C62" s="198" t="s">
        <v>230</v>
      </c>
      <c r="D62" s="12"/>
      <c r="E62" s="15"/>
      <c r="F62" s="9"/>
      <c r="G62" s="9"/>
      <c r="H62" s="9"/>
      <c r="I62" s="259" t="s">
        <v>243</v>
      </c>
      <c r="J62" s="259"/>
      <c r="K62" s="259"/>
      <c r="L62" s="132"/>
      <c r="M62" s="9"/>
      <c r="N62" s="9"/>
      <c r="O62" s="9"/>
      <c r="P62" s="9"/>
    </row>
    <row r="63" spans="2:22" s="163" customFormat="1" ht="51.75" customHeight="1" x14ac:dyDescent="0.2">
      <c r="B63" s="166"/>
      <c r="C63" s="212" t="s">
        <v>224</v>
      </c>
      <c r="D63" s="160" t="s">
        <v>7</v>
      </c>
      <c r="E63" s="34" t="e">
        <f>AVERAGE(Grp2AnnlGWh)</f>
        <v>#DIV/0!</v>
      </c>
      <c r="F63" s="164"/>
      <c r="G63" s="161"/>
      <c r="H63" s="164"/>
      <c r="I63" s="236" t="s">
        <v>184</v>
      </c>
      <c r="J63" s="236"/>
      <c r="K63" s="236"/>
      <c r="L63" s="145"/>
      <c r="M63" s="165"/>
      <c r="N63" s="165"/>
      <c r="O63" s="161"/>
      <c r="P63" s="161"/>
      <c r="S63" s="167"/>
      <c r="T63" s="168"/>
      <c r="U63" s="169"/>
      <c r="V63" s="170"/>
    </row>
    <row r="64" spans="2:22" x14ac:dyDescent="0.35">
      <c r="B64" s="14"/>
      <c r="C64" s="215" t="s">
        <v>227</v>
      </c>
      <c r="D64" s="21" t="s">
        <v>8</v>
      </c>
      <c r="E64" s="26" t="e">
        <f>E63/(E65*8.76)</f>
        <v>#DIV/0!</v>
      </c>
      <c r="F64" s="9"/>
      <c r="G64" s="9"/>
      <c r="H64" s="9"/>
      <c r="I64" s="133" t="s">
        <v>12</v>
      </c>
      <c r="J64" s="9"/>
      <c r="K64" s="133"/>
      <c r="L64" s="87"/>
      <c r="M64" s="9"/>
      <c r="N64" s="9"/>
      <c r="O64" s="9"/>
      <c r="P64" s="9"/>
    </row>
    <row r="65" spans="2:16" ht="33" customHeight="1" x14ac:dyDescent="0.4">
      <c r="B65" s="8"/>
      <c r="C65" s="213" t="s">
        <v>226</v>
      </c>
      <c r="D65" s="21" t="s">
        <v>5</v>
      </c>
      <c r="E65" s="194" t="e">
        <f>SUMPRODUCT(Grp2AnnlGWh,Grp2LoadFactr)/SUM(Grp2AnnlGWh)</f>
        <v>#DIV/0!</v>
      </c>
      <c r="F65" s="28"/>
      <c r="G65" s="28"/>
      <c r="H65" s="28"/>
      <c r="I65" s="236" t="s">
        <v>248</v>
      </c>
      <c r="J65" s="236"/>
      <c r="K65" s="229"/>
      <c r="L65" s="87"/>
      <c r="M65" s="9"/>
      <c r="N65" s="9"/>
      <c r="O65" s="9"/>
      <c r="P65" s="9"/>
    </row>
    <row r="66" spans="2:16" ht="13.5" customHeight="1" x14ac:dyDescent="0.35">
      <c r="B66" s="14"/>
      <c r="C66" s="201"/>
      <c r="D66" s="21"/>
      <c r="E66" s="23"/>
      <c r="F66" s="28"/>
      <c r="G66" s="28"/>
      <c r="H66" s="28"/>
      <c r="I66" s="74"/>
      <c r="J66" s="28"/>
      <c r="K66" s="74"/>
      <c r="L66" s="87"/>
      <c r="M66" s="9"/>
      <c r="N66" s="9"/>
      <c r="O66" s="9"/>
      <c r="P66" s="9"/>
    </row>
    <row r="67" spans="2:16" ht="36" customHeight="1" x14ac:dyDescent="0.35">
      <c r="B67" s="14"/>
      <c r="C67" s="198" t="s">
        <v>225</v>
      </c>
      <c r="D67" s="21" t="s">
        <v>10</v>
      </c>
      <c r="E67" s="110"/>
      <c r="F67" s="28"/>
      <c r="G67" s="28"/>
      <c r="H67" s="28"/>
      <c r="I67" s="259" t="s">
        <v>217</v>
      </c>
      <c r="J67" s="259"/>
      <c r="K67" s="259"/>
      <c r="L67" s="140"/>
      <c r="M67" s="80"/>
      <c r="N67" s="80"/>
      <c r="O67" s="9"/>
      <c r="P67" s="9"/>
    </row>
    <row r="68" spans="2:16" ht="13.5" customHeight="1" x14ac:dyDescent="0.35">
      <c r="B68" s="14"/>
      <c r="C68" s="201"/>
      <c r="D68" s="21"/>
      <c r="E68" s="23"/>
      <c r="F68" s="28"/>
      <c r="G68" s="28"/>
      <c r="H68" s="28"/>
      <c r="I68" s="259"/>
      <c r="J68" s="259"/>
      <c r="K68" s="259"/>
      <c r="L68" s="87"/>
      <c r="M68" s="9"/>
      <c r="N68" s="9"/>
      <c r="O68" s="9"/>
      <c r="P68" s="9"/>
    </row>
    <row r="69" spans="2:16" x14ac:dyDescent="0.35">
      <c r="B69" s="16"/>
      <c r="C69" s="216"/>
      <c r="D69" s="18"/>
      <c r="E69" s="17"/>
      <c r="F69" s="17"/>
      <c r="G69" s="17"/>
      <c r="H69" s="17"/>
      <c r="I69" s="77"/>
      <c r="J69" s="17"/>
      <c r="K69" s="77"/>
      <c r="L69" s="88"/>
      <c r="M69" s="9"/>
      <c r="N69" s="9"/>
      <c r="O69" s="9"/>
      <c r="P69" s="9"/>
    </row>
    <row r="71" spans="2:16" ht="19.5" x14ac:dyDescent="0.4">
      <c r="B71" s="6" t="s">
        <v>229</v>
      </c>
      <c r="C71" s="217"/>
      <c r="D71" s="7"/>
      <c r="E71" s="7"/>
      <c r="F71" s="7"/>
      <c r="G71" s="7"/>
      <c r="H71" s="7"/>
      <c r="I71" s="113"/>
      <c r="J71" s="7"/>
      <c r="K71" s="113"/>
      <c r="L71" s="86"/>
      <c r="M71" s="9"/>
      <c r="N71" s="3"/>
      <c r="O71" s="3"/>
      <c r="P71" s="3"/>
    </row>
    <row r="72" spans="2:16" ht="19.5" x14ac:dyDescent="0.4">
      <c r="B72" s="8"/>
      <c r="C72" s="218"/>
      <c r="D72" s="9"/>
      <c r="E72" s="9"/>
      <c r="F72" s="9"/>
      <c r="G72" s="9"/>
      <c r="H72" s="9"/>
      <c r="I72" s="129"/>
      <c r="J72" s="9"/>
      <c r="K72" s="129"/>
      <c r="L72" s="87"/>
      <c r="M72" s="9"/>
      <c r="N72" s="3"/>
      <c r="O72" s="3"/>
      <c r="P72" s="3"/>
    </row>
    <row r="73" spans="2:16" ht="56.25" customHeight="1" x14ac:dyDescent="0.35">
      <c r="B73" s="14"/>
      <c r="C73" s="208" t="s">
        <v>66</v>
      </c>
      <c r="D73" s="12"/>
      <c r="E73" s="231"/>
      <c r="F73" s="232"/>
      <c r="G73" s="233"/>
      <c r="H73" s="9"/>
      <c r="I73" s="228" t="s">
        <v>129</v>
      </c>
      <c r="J73" s="228"/>
      <c r="K73" s="229"/>
      <c r="L73" s="87"/>
      <c r="M73" s="9"/>
      <c r="N73" s="3"/>
    </row>
    <row r="74" spans="2:16" ht="16.5" customHeight="1" x14ac:dyDescent="0.35">
      <c r="B74" s="14"/>
      <c r="C74" s="203"/>
      <c r="D74" s="12"/>
      <c r="E74" s="15"/>
      <c r="F74" s="9"/>
      <c r="G74" s="9"/>
      <c r="H74" s="9"/>
      <c r="I74" s="129"/>
      <c r="J74" s="9"/>
      <c r="K74" s="129"/>
      <c r="L74" s="87"/>
      <c r="M74" s="9"/>
      <c r="N74" s="9"/>
      <c r="O74" s="9"/>
      <c r="P74" s="9"/>
    </row>
    <row r="75" spans="2:16" ht="34.5" customHeight="1" x14ac:dyDescent="0.35">
      <c r="B75" s="14"/>
      <c r="C75" s="208" t="s">
        <v>132</v>
      </c>
      <c r="D75" s="12"/>
      <c r="E75" s="231"/>
      <c r="F75" s="232"/>
      <c r="G75" s="233"/>
      <c r="H75" s="9"/>
      <c r="I75" s="228" t="s">
        <v>137</v>
      </c>
      <c r="J75" s="228"/>
      <c r="K75" s="229"/>
      <c r="L75" s="87"/>
      <c r="M75" s="9"/>
      <c r="N75" s="9"/>
      <c r="O75" s="9"/>
      <c r="P75" s="9"/>
    </row>
    <row r="76" spans="2:16" ht="16.5" customHeight="1" x14ac:dyDescent="0.35">
      <c r="B76" s="14"/>
      <c r="C76" s="203"/>
      <c r="D76" s="12"/>
      <c r="E76" s="15"/>
      <c r="F76" s="9"/>
      <c r="G76" s="9"/>
      <c r="H76" s="9"/>
      <c r="I76" s="129"/>
      <c r="J76" s="9"/>
      <c r="K76" s="129"/>
      <c r="L76" s="87"/>
      <c r="M76" s="9"/>
      <c r="N76" s="9"/>
      <c r="O76" s="9"/>
      <c r="P76" s="9"/>
    </row>
    <row r="77" spans="2:16" ht="16.5" customHeight="1" x14ac:dyDescent="0.35">
      <c r="B77" s="14"/>
      <c r="C77" s="198" t="s">
        <v>133</v>
      </c>
      <c r="D77" s="21" t="s">
        <v>6</v>
      </c>
      <c r="E77" s="108"/>
      <c r="F77" s="9"/>
      <c r="G77" s="9"/>
      <c r="H77" s="9"/>
      <c r="I77" s="228" t="s">
        <v>136</v>
      </c>
      <c r="J77" s="228"/>
      <c r="K77" s="229"/>
      <c r="L77" s="87"/>
      <c r="M77" s="9"/>
      <c r="N77" s="9"/>
      <c r="O77" s="9"/>
      <c r="P77" s="9"/>
    </row>
    <row r="78" spans="2:16" ht="16.5" customHeight="1" x14ac:dyDescent="0.35">
      <c r="B78" s="14"/>
      <c r="C78" s="215" t="s">
        <v>231</v>
      </c>
      <c r="D78" s="21" t="s">
        <v>7</v>
      </c>
      <c r="E78" s="108"/>
      <c r="F78" s="9"/>
      <c r="G78" s="9"/>
      <c r="H78" s="9"/>
      <c r="I78" s="228" t="s">
        <v>202</v>
      </c>
      <c r="J78" s="228"/>
      <c r="K78" s="229"/>
      <c r="L78" s="87"/>
      <c r="M78" s="9"/>
      <c r="N78" s="9"/>
      <c r="O78" s="9"/>
      <c r="P78" s="9"/>
    </row>
    <row r="79" spans="2:16" ht="16.5" customHeight="1" x14ac:dyDescent="0.35">
      <c r="B79" s="14"/>
      <c r="C79" s="215" t="s">
        <v>225</v>
      </c>
      <c r="D79" s="21" t="s">
        <v>10</v>
      </c>
      <c r="E79" s="108"/>
      <c r="F79" s="9"/>
      <c r="G79" s="9"/>
      <c r="H79" s="9"/>
      <c r="I79" s="228" t="s">
        <v>203</v>
      </c>
      <c r="J79" s="228"/>
      <c r="K79" s="229"/>
      <c r="L79" s="87"/>
      <c r="M79" s="9"/>
      <c r="N79" s="9"/>
      <c r="O79" s="9"/>
      <c r="P79" s="9"/>
    </row>
    <row r="80" spans="2:16" ht="16.5" customHeight="1" x14ac:dyDescent="0.35">
      <c r="B80" s="14"/>
      <c r="C80" s="198" t="s">
        <v>134</v>
      </c>
      <c r="D80" s="12"/>
      <c r="E80" s="108"/>
      <c r="F80" s="9"/>
      <c r="G80" s="9"/>
      <c r="H80" s="9"/>
      <c r="I80" s="228" t="s">
        <v>138</v>
      </c>
      <c r="J80" s="228"/>
      <c r="K80" s="229"/>
      <c r="L80" s="87"/>
      <c r="M80" s="9"/>
      <c r="N80" s="9"/>
      <c r="O80" s="9"/>
      <c r="P80" s="9"/>
    </row>
    <row r="81" spans="2:16" ht="16.5" customHeight="1" x14ac:dyDescent="0.35">
      <c r="B81" s="14"/>
      <c r="C81" s="215" t="s">
        <v>231</v>
      </c>
      <c r="D81" s="21" t="s">
        <v>7</v>
      </c>
      <c r="E81" s="108"/>
      <c r="F81" s="9"/>
      <c r="G81" s="9"/>
      <c r="H81" s="9"/>
      <c r="I81" s="228" t="s">
        <v>204</v>
      </c>
      <c r="J81" s="228"/>
      <c r="K81" s="229"/>
      <c r="L81" s="87"/>
      <c r="M81" s="9"/>
      <c r="N81" s="9"/>
      <c r="O81" s="9"/>
      <c r="P81" s="9"/>
    </row>
    <row r="82" spans="2:16" ht="16.5" customHeight="1" x14ac:dyDescent="0.35">
      <c r="B82" s="14"/>
      <c r="C82" s="215" t="s">
        <v>225</v>
      </c>
      <c r="D82" s="21" t="s">
        <v>10</v>
      </c>
      <c r="E82" s="108"/>
      <c r="F82" s="9"/>
      <c r="G82" s="9"/>
      <c r="H82" s="9"/>
      <c r="I82" s="228" t="s">
        <v>205</v>
      </c>
      <c r="J82" s="228"/>
      <c r="K82" s="229"/>
      <c r="L82" s="87"/>
      <c r="M82" s="9"/>
      <c r="N82" s="9"/>
      <c r="O82" s="9"/>
      <c r="P82" s="9"/>
    </row>
    <row r="83" spans="2:16" ht="16.5" customHeight="1" x14ac:dyDescent="0.35">
      <c r="B83" s="14"/>
      <c r="C83" s="203"/>
      <c r="D83" s="12"/>
      <c r="E83" s="15"/>
      <c r="F83" s="9"/>
      <c r="G83" s="9"/>
      <c r="H83" s="9"/>
      <c r="I83" s="129"/>
      <c r="J83" s="9"/>
      <c r="K83" s="129"/>
      <c r="L83" s="87"/>
      <c r="M83" s="9"/>
      <c r="N83" s="9"/>
      <c r="O83" s="9"/>
      <c r="P83" s="9"/>
    </row>
    <row r="84" spans="2:16" ht="37.5" customHeight="1" x14ac:dyDescent="0.35">
      <c r="B84" s="14"/>
      <c r="C84" s="208" t="s">
        <v>130</v>
      </c>
      <c r="D84" s="12"/>
      <c r="E84" s="231"/>
      <c r="F84" s="232"/>
      <c r="G84" s="233"/>
      <c r="H84" s="9"/>
      <c r="I84" s="228" t="s">
        <v>131</v>
      </c>
      <c r="J84" s="228"/>
      <c r="K84" s="229"/>
      <c r="L84" s="87"/>
      <c r="M84" s="9"/>
      <c r="N84" s="9"/>
      <c r="O84" s="9"/>
      <c r="P84" s="9"/>
    </row>
    <row r="85" spans="2:16" ht="19.5" x14ac:dyDescent="0.4">
      <c r="B85" s="8"/>
      <c r="C85" s="218"/>
      <c r="D85" s="9"/>
      <c r="E85" s="9"/>
      <c r="F85" s="9"/>
      <c r="G85" s="9"/>
      <c r="H85" s="9"/>
      <c r="I85" s="129"/>
      <c r="J85" s="9"/>
      <c r="K85" s="129"/>
      <c r="L85" s="87"/>
      <c r="M85" s="9"/>
      <c r="N85" s="3"/>
      <c r="O85" s="3"/>
      <c r="P85" s="3"/>
    </row>
    <row r="86" spans="2:16" ht="19.5" x14ac:dyDescent="0.4">
      <c r="B86" s="8"/>
      <c r="C86" s="28" t="s">
        <v>159</v>
      </c>
      <c r="D86" s="35" t="s">
        <v>115</v>
      </c>
      <c r="E86" s="104" t="s">
        <v>116</v>
      </c>
      <c r="F86" s="28"/>
      <c r="G86" s="28"/>
      <c r="H86" s="9"/>
      <c r="I86" s="228" t="s">
        <v>135</v>
      </c>
      <c r="J86" s="228"/>
      <c r="K86" s="229"/>
      <c r="L86" s="87"/>
      <c r="M86" s="9"/>
      <c r="N86" s="9"/>
      <c r="O86" s="9"/>
      <c r="P86" s="9"/>
    </row>
    <row r="87" spans="2:16" ht="19.5" x14ac:dyDescent="0.4">
      <c r="B87" s="8"/>
      <c r="C87" s="195" t="s">
        <v>77</v>
      </c>
      <c r="D87" s="108"/>
      <c r="E87" s="108"/>
      <c r="F87" s="28"/>
      <c r="G87" s="28"/>
      <c r="H87" s="9"/>
      <c r="I87" s="228" t="s">
        <v>117</v>
      </c>
      <c r="J87" s="228"/>
      <c r="K87" s="229"/>
      <c r="L87" s="87"/>
      <c r="M87" s="9"/>
      <c r="N87" s="9"/>
      <c r="O87" s="9"/>
      <c r="P87" s="9"/>
    </row>
    <row r="88" spans="2:16" ht="19.5" x14ac:dyDescent="0.4">
      <c r="B88" s="8"/>
      <c r="C88" s="195" t="s">
        <v>78</v>
      </c>
      <c r="D88" s="108"/>
      <c r="E88" s="108"/>
      <c r="F88" s="28"/>
      <c r="G88" s="28"/>
      <c r="H88" s="9"/>
      <c r="I88" s="228" t="s">
        <v>118</v>
      </c>
      <c r="J88" s="228"/>
      <c r="K88" s="229"/>
      <c r="L88" s="87"/>
      <c r="M88" s="9"/>
      <c r="N88" s="9"/>
      <c r="O88" s="9"/>
      <c r="P88" s="9"/>
    </row>
    <row r="89" spans="2:16" ht="19.5" x14ac:dyDescent="0.4">
      <c r="B89" s="8"/>
      <c r="C89" s="195" t="s">
        <v>79</v>
      </c>
      <c r="D89" s="108"/>
      <c r="E89" s="108"/>
      <c r="F89" s="28"/>
      <c r="G89" s="28"/>
      <c r="H89" s="9"/>
      <c r="I89" s="228" t="s">
        <v>119</v>
      </c>
      <c r="J89" s="228"/>
      <c r="K89" s="229"/>
      <c r="L89" s="87"/>
      <c r="M89" s="9"/>
      <c r="N89" s="9"/>
      <c r="O89" s="9"/>
      <c r="P89" s="9"/>
    </row>
    <row r="90" spans="2:16" ht="19.5" x14ac:dyDescent="0.4">
      <c r="B90" s="8"/>
      <c r="C90" s="195" t="s">
        <v>113</v>
      </c>
      <c r="D90" s="108"/>
      <c r="E90" s="108"/>
      <c r="F90" s="28"/>
      <c r="G90" s="28"/>
      <c r="H90" s="9"/>
      <c r="I90" s="228" t="s">
        <v>120</v>
      </c>
      <c r="J90" s="228"/>
      <c r="K90" s="229"/>
      <c r="L90" s="87"/>
      <c r="M90" s="9"/>
      <c r="N90" s="9"/>
      <c r="O90" s="9"/>
      <c r="P90" s="9"/>
    </row>
    <row r="91" spans="2:16" ht="19.5" x14ac:dyDescent="0.4">
      <c r="B91" s="8"/>
      <c r="C91" s="195" t="s">
        <v>114</v>
      </c>
      <c r="D91" s="108"/>
      <c r="E91" s="108"/>
      <c r="F91" s="28"/>
      <c r="G91" s="28"/>
      <c r="H91" s="9"/>
      <c r="I91" s="228" t="s">
        <v>121</v>
      </c>
      <c r="J91" s="228"/>
      <c r="K91" s="229"/>
      <c r="L91" s="87"/>
      <c r="M91" s="9"/>
      <c r="N91" s="9"/>
      <c r="O91" s="9"/>
      <c r="P91" s="9"/>
    </row>
    <row r="92" spans="2:16" ht="19.5" x14ac:dyDescent="0.4">
      <c r="B92" s="8"/>
      <c r="C92" s="218"/>
      <c r="D92" s="9"/>
      <c r="E92" s="9"/>
      <c r="F92" s="9"/>
      <c r="G92" s="9"/>
      <c r="H92" s="9"/>
      <c r="I92" s="129"/>
      <c r="J92" s="9"/>
      <c r="K92" s="129"/>
      <c r="L92" s="87"/>
      <c r="M92" s="9"/>
      <c r="N92" s="3"/>
      <c r="O92" s="3"/>
      <c r="P92" s="3"/>
    </row>
    <row r="93" spans="2:16" ht="35.25" customHeight="1" x14ac:dyDescent="0.4">
      <c r="B93" s="8"/>
      <c r="C93" s="219" t="s">
        <v>122</v>
      </c>
      <c r="D93" s="9"/>
      <c r="E93" s="231"/>
      <c r="F93" s="232"/>
      <c r="G93" s="233"/>
      <c r="H93" s="9"/>
      <c r="I93" s="228" t="s">
        <v>123</v>
      </c>
      <c r="J93" s="228"/>
      <c r="K93" s="229"/>
      <c r="L93" s="87"/>
      <c r="M93" s="9"/>
      <c r="N93" s="9"/>
      <c r="O93" s="9"/>
      <c r="P93" s="9"/>
    </row>
    <row r="94" spans="2:16" x14ac:dyDescent="0.35">
      <c r="B94" s="16"/>
      <c r="C94" s="220"/>
      <c r="D94" s="93"/>
      <c r="E94" s="67"/>
      <c r="F94" s="91"/>
      <c r="G94" s="91"/>
      <c r="H94" s="91"/>
      <c r="I94" s="114"/>
      <c r="J94" s="91"/>
      <c r="K94" s="114"/>
      <c r="L94" s="88"/>
      <c r="M94" s="9"/>
      <c r="N94" s="9"/>
      <c r="O94" s="9"/>
      <c r="P94" s="9"/>
    </row>
    <row r="95" spans="2:16" x14ac:dyDescent="0.35">
      <c r="I95" s="115"/>
      <c r="J95" s="28"/>
      <c r="K95" s="115"/>
    </row>
    <row r="96" spans="2:16" ht="19.5" x14ac:dyDescent="0.4">
      <c r="B96" s="105" t="s">
        <v>232</v>
      </c>
      <c r="C96" s="217"/>
      <c r="D96" s="186"/>
      <c r="E96" s="89"/>
      <c r="F96" s="90"/>
      <c r="G96" s="90"/>
      <c r="H96" s="90"/>
      <c r="I96" s="113"/>
      <c r="J96" s="90"/>
      <c r="K96" s="113"/>
      <c r="L96" s="86"/>
      <c r="M96" s="9"/>
      <c r="N96" s="3"/>
      <c r="O96" s="3"/>
      <c r="P96" s="3"/>
    </row>
    <row r="97" spans="2:18" x14ac:dyDescent="0.35">
      <c r="B97" s="14"/>
      <c r="C97" s="218"/>
      <c r="D97" s="20"/>
      <c r="E97" s="28"/>
      <c r="F97" s="9"/>
      <c r="G97" s="9"/>
      <c r="H97" s="9"/>
      <c r="I97" s="144"/>
      <c r="J97" s="9"/>
      <c r="K97" s="144"/>
      <c r="L97" s="87"/>
      <c r="M97" s="9"/>
      <c r="N97" s="3"/>
      <c r="O97" s="3"/>
      <c r="P97" s="3"/>
    </row>
    <row r="98" spans="2:18" ht="35.25" customHeight="1" x14ac:dyDescent="0.35">
      <c r="B98" s="14"/>
      <c r="C98" s="208" t="s">
        <v>244</v>
      </c>
      <c r="D98" s="12"/>
      <c r="E98" s="231"/>
      <c r="F98" s="232"/>
      <c r="G98" s="233"/>
      <c r="H98" s="9"/>
      <c r="I98" s="230" t="s">
        <v>236</v>
      </c>
      <c r="J98" s="230"/>
      <c r="K98" s="235"/>
      <c r="L98" s="87"/>
      <c r="M98" s="9"/>
      <c r="N98" s="3"/>
      <c r="O98" s="3"/>
      <c r="P98" s="3"/>
    </row>
    <row r="99" spans="2:18" x14ac:dyDescent="0.35">
      <c r="B99" s="14"/>
      <c r="C99" s="28"/>
      <c r="D99" s="28"/>
      <c r="E99" s="28"/>
      <c r="F99" s="28"/>
      <c r="G99" s="28"/>
      <c r="H99" s="10"/>
      <c r="I99" s="144"/>
      <c r="J99" s="10"/>
      <c r="K99" s="144"/>
      <c r="L99" s="87"/>
      <c r="M99" s="9"/>
      <c r="N99" s="3"/>
      <c r="O99" s="3"/>
      <c r="P99" s="3"/>
    </row>
    <row r="100" spans="2:18" ht="33" customHeight="1" x14ac:dyDescent="0.35">
      <c r="B100" s="14"/>
      <c r="C100" s="208" t="s">
        <v>234</v>
      </c>
      <c r="D100" s="12"/>
      <c r="E100" s="181"/>
      <c r="F100" s="182"/>
      <c r="G100" s="183"/>
      <c r="H100" s="9"/>
      <c r="I100" s="230" t="s">
        <v>235</v>
      </c>
      <c r="J100" s="230"/>
      <c r="K100" s="230"/>
      <c r="L100" s="87"/>
      <c r="M100" s="9"/>
      <c r="N100" s="3"/>
      <c r="O100" s="3"/>
      <c r="P100" s="3"/>
    </row>
    <row r="101" spans="2:18" ht="19.5" x14ac:dyDescent="0.4">
      <c r="B101" s="14"/>
      <c r="C101" s="171"/>
      <c r="D101" s="28"/>
      <c r="E101" s="28"/>
      <c r="F101" s="28"/>
      <c r="G101" s="28"/>
      <c r="H101" s="10"/>
      <c r="I101" s="180"/>
      <c r="J101" s="10"/>
      <c r="K101" s="180"/>
      <c r="L101" s="87"/>
      <c r="M101" s="9"/>
      <c r="N101" s="3"/>
      <c r="O101" s="3"/>
      <c r="P101" s="3"/>
    </row>
    <row r="102" spans="2:18" ht="32.25" customHeight="1" x14ac:dyDescent="0.35">
      <c r="B102" s="14"/>
      <c r="C102" s="208" t="s">
        <v>65</v>
      </c>
      <c r="D102" s="31"/>
      <c r="E102" s="231"/>
      <c r="F102" s="232"/>
      <c r="G102" s="233"/>
      <c r="H102" s="10"/>
      <c r="I102" s="230" t="s">
        <v>80</v>
      </c>
      <c r="J102" s="230"/>
      <c r="K102" s="235"/>
      <c r="L102" s="87"/>
      <c r="M102" s="9"/>
      <c r="N102" s="3"/>
      <c r="O102" s="3"/>
      <c r="P102" s="3"/>
    </row>
    <row r="103" spans="2:18" ht="19.5" x14ac:dyDescent="0.4">
      <c r="B103" s="14"/>
      <c r="C103" s="171"/>
      <c r="D103" s="28"/>
      <c r="E103" s="28"/>
      <c r="F103" s="28"/>
      <c r="G103" s="28"/>
      <c r="H103" s="10"/>
      <c r="I103" s="144"/>
      <c r="J103" s="10"/>
      <c r="K103" s="144"/>
      <c r="L103" s="87"/>
      <c r="M103" s="9"/>
      <c r="N103" s="3"/>
      <c r="O103" s="3"/>
      <c r="P103" s="3"/>
    </row>
    <row r="104" spans="2:18" ht="39" customHeight="1" x14ac:dyDescent="0.35">
      <c r="B104" s="14"/>
      <c r="C104" s="208" t="s">
        <v>160</v>
      </c>
      <c r="D104" s="31"/>
      <c r="E104" s="231"/>
      <c r="F104" s="232"/>
      <c r="G104" s="233"/>
      <c r="H104" s="10"/>
      <c r="I104" s="230" t="s">
        <v>233</v>
      </c>
      <c r="J104" s="230"/>
      <c r="K104" s="235"/>
      <c r="L104" s="87"/>
      <c r="M104" s="9"/>
      <c r="N104" s="3"/>
      <c r="O104" s="3"/>
      <c r="P104" s="3"/>
    </row>
    <row r="105" spans="2:18" ht="19.5" x14ac:dyDescent="0.4">
      <c r="B105" s="16"/>
      <c r="C105" s="187"/>
      <c r="D105" s="68"/>
      <c r="E105" s="68"/>
      <c r="F105" s="68"/>
      <c r="G105" s="68"/>
      <c r="H105" s="91"/>
      <c r="I105" s="114"/>
      <c r="J105" s="91"/>
      <c r="K105" s="114"/>
      <c r="L105" s="88"/>
      <c r="M105" s="9"/>
      <c r="N105" s="3"/>
      <c r="O105" s="3"/>
      <c r="P105" s="3"/>
    </row>
    <row r="106" spans="2:18" x14ac:dyDescent="0.35">
      <c r="N106" s="3"/>
      <c r="O106" s="3"/>
      <c r="P106" s="3"/>
    </row>
    <row r="107" spans="2:18" ht="19.5" x14ac:dyDescent="0.4">
      <c r="B107" s="6" t="s">
        <v>177</v>
      </c>
      <c r="C107" s="217"/>
      <c r="D107" s="7"/>
      <c r="E107" s="7"/>
      <c r="F107" s="7"/>
      <c r="G107" s="7"/>
      <c r="H107" s="7"/>
      <c r="I107" s="113"/>
      <c r="J107" s="7"/>
      <c r="K107" s="113"/>
      <c r="L107" s="7"/>
      <c r="M107" s="7"/>
      <c r="N107" s="37"/>
      <c r="O107" s="37"/>
      <c r="P107" s="37"/>
      <c r="Q107" s="37"/>
      <c r="R107" s="173"/>
    </row>
    <row r="108" spans="2:18" ht="19.5" x14ac:dyDescent="0.4">
      <c r="B108" s="8"/>
      <c r="C108" s="218"/>
      <c r="D108" s="9"/>
      <c r="E108" s="15"/>
      <c r="F108" s="19"/>
      <c r="G108" s="19"/>
      <c r="H108" s="19"/>
      <c r="I108" s="115"/>
      <c r="J108" s="19"/>
      <c r="K108" s="115"/>
      <c r="L108" s="9"/>
      <c r="M108" s="9"/>
      <c r="Q108" s="28"/>
      <c r="R108" s="174"/>
    </row>
    <row r="109" spans="2:18" ht="41.25" customHeight="1" x14ac:dyDescent="0.4">
      <c r="B109" s="8"/>
      <c r="C109" s="208" t="s">
        <v>57</v>
      </c>
      <c r="D109" s="12"/>
      <c r="E109" s="231"/>
      <c r="F109" s="232"/>
      <c r="G109" s="233"/>
      <c r="H109" s="28"/>
      <c r="I109" s="228" t="s">
        <v>125</v>
      </c>
      <c r="J109" s="228"/>
      <c r="K109" s="229"/>
      <c r="L109" s="9"/>
      <c r="M109" s="9"/>
      <c r="Q109" s="28"/>
      <c r="R109" s="174"/>
    </row>
    <row r="110" spans="2:18" ht="16.5" customHeight="1" x14ac:dyDescent="0.4">
      <c r="B110" s="8"/>
      <c r="C110" s="221"/>
      <c r="D110" s="12"/>
      <c r="E110" s="126"/>
      <c r="F110" s="126"/>
      <c r="G110" s="126"/>
      <c r="H110" s="28"/>
      <c r="I110" s="146"/>
      <c r="J110" s="146"/>
      <c r="K110" s="127"/>
      <c r="L110" s="9"/>
      <c r="M110" s="9"/>
      <c r="Q110" s="28"/>
      <c r="R110" s="174"/>
    </row>
    <row r="111" spans="2:18" ht="19.5" x14ac:dyDescent="0.4">
      <c r="B111" s="8"/>
      <c r="C111" s="218"/>
      <c r="D111" s="9"/>
      <c r="E111" s="35" t="s">
        <v>164</v>
      </c>
      <c r="F111" s="19"/>
      <c r="G111" s="35" t="s">
        <v>165</v>
      </c>
      <c r="H111" s="19"/>
      <c r="I111" s="35" t="s">
        <v>166</v>
      </c>
      <c r="J111" s="35"/>
      <c r="K111" s="35" t="s">
        <v>167</v>
      </c>
      <c r="L111" s="35"/>
      <c r="M111" s="35" t="s">
        <v>168</v>
      </c>
      <c r="O111" s="35"/>
      <c r="Q111" s="28"/>
      <c r="R111" s="174"/>
    </row>
    <row r="112" spans="2:18" ht="15.75" customHeight="1" x14ac:dyDescent="0.4">
      <c r="B112" s="8"/>
      <c r="C112" s="197" t="s">
        <v>81</v>
      </c>
      <c r="D112" s="12"/>
      <c r="E112" s="28"/>
      <c r="F112" s="28"/>
      <c r="G112" s="28"/>
      <c r="H112" s="28"/>
      <c r="I112" s="117"/>
      <c r="J112" s="28"/>
      <c r="K112" s="119"/>
      <c r="L112" s="9"/>
      <c r="M112" s="9"/>
      <c r="Q112" s="28"/>
      <c r="R112" s="174"/>
    </row>
    <row r="113" spans="2:21" ht="20.25" customHeight="1" x14ac:dyDescent="0.4">
      <c r="B113" s="8"/>
      <c r="C113" s="198" t="s">
        <v>189</v>
      </c>
      <c r="D113" s="21" t="s">
        <v>59</v>
      </c>
      <c r="E113" s="108"/>
      <c r="F113" s="95"/>
      <c r="G113" s="108"/>
      <c r="H113" s="19"/>
      <c r="I113" s="108"/>
      <c r="J113" s="116"/>
      <c r="K113" s="108"/>
      <c r="L113" s="9"/>
      <c r="M113" s="108"/>
      <c r="N113" s="9"/>
      <c r="O113" s="228" t="s">
        <v>191</v>
      </c>
      <c r="P113" s="117"/>
      <c r="Q113" s="117"/>
      <c r="R113" s="143"/>
    </row>
    <row r="114" spans="2:21" ht="20.25" customHeight="1" x14ac:dyDescent="0.4">
      <c r="B114" s="8"/>
      <c r="C114" s="222"/>
      <c r="D114" s="12"/>
      <c r="E114" s="123" t="s">
        <v>172</v>
      </c>
      <c r="F114" s="95"/>
      <c r="G114" s="123" t="s">
        <v>172</v>
      </c>
      <c r="H114" s="19"/>
      <c r="I114" s="123" t="s">
        <v>172</v>
      </c>
      <c r="J114" s="116"/>
      <c r="K114" s="123" t="s">
        <v>172</v>
      </c>
      <c r="L114" s="9"/>
      <c r="M114" s="123" t="s">
        <v>172</v>
      </c>
      <c r="N114" s="9"/>
      <c r="O114" s="228"/>
      <c r="P114" s="117"/>
      <c r="Q114" s="117"/>
      <c r="R114" s="143"/>
    </row>
    <row r="115" spans="2:21" ht="20.25" customHeight="1" x14ac:dyDescent="0.4">
      <c r="B115" s="8"/>
      <c r="C115" s="198" t="s">
        <v>190</v>
      </c>
      <c r="D115" s="21" t="s">
        <v>59</v>
      </c>
      <c r="E115" s="122">
        <f>E117+E119+E121+E124</f>
        <v>0</v>
      </c>
      <c r="F115" s="95"/>
      <c r="G115" s="122">
        <f>G117+G119+G121+G124</f>
        <v>0</v>
      </c>
      <c r="H115" s="19"/>
      <c r="I115" s="122">
        <f>I117+I119+I121+I124</f>
        <v>0</v>
      </c>
      <c r="J115" s="117"/>
      <c r="K115" s="122">
        <f>K117+K119+K121+S124</f>
        <v>0</v>
      </c>
      <c r="L115" s="9"/>
      <c r="M115" s="122">
        <f>M117+M119+M121+U124</f>
        <v>0</v>
      </c>
      <c r="N115" s="122"/>
      <c r="O115" s="228"/>
      <c r="P115" s="117"/>
      <c r="Q115" s="117"/>
      <c r="R115" s="143"/>
    </row>
    <row r="116" spans="2:21" ht="16.5" customHeight="1" x14ac:dyDescent="0.4">
      <c r="B116" s="8"/>
      <c r="C116" s="218"/>
      <c r="D116" s="21"/>
      <c r="E116" s="15"/>
      <c r="F116" s="19"/>
      <c r="G116" s="15"/>
      <c r="H116" s="19"/>
      <c r="I116" s="15"/>
      <c r="J116" s="19"/>
      <c r="K116" s="15"/>
      <c r="L116" s="9"/>
      <c r="M116" s="15"/>
      <c r="N116" s="9"/>
      <c r="O116" s="15"/>
      <c r="Q116" s="28"/>
      <c r="R116" s="174"/>
    </row>
    <row r="117" spans="2:21" ht="16.5" customHeight="1" x14ac:dyDescent="0.4">
      <c r="B117" s="8"/>
      <c r="C117" s="215" t="s">
        <v>58</v>
      </c>
      <c r="D117" s="21" t="s">
        <v>59</v>
      </c>
      <c r="E117" s="108"/>
      <c r="F117" s="28"/>
      <c r="G117" s="108"/>
      <c r="H117" s="9"/>
      <c r="I117" s="108"/>
      <c r="J117" s="9"/>
      <c r="K117" s="108"/>
      <c r="M117" s="108"/>
      <c r="N117" s="125"/>
      <c r="O117" s="258" t="s">
        <v>175</v>
      </c>
      <c r="P117" s="258"/>
      <c r="Q117" s="258"/>
      <c r="R117" s="87"/>
      <c r="S117" s="9"/>
    </row>
    <row r="118" spans="2:21" ht="16.5" customHeight="1" x14ac:dyDescent="0.4">
      <c r="B118" s="8"/>
      <c r="C118" s="215"/>
      <c r="D118" s="9"/>
      <c r="E118" s="15"/>
      <c r="F118" s="19"/>
      <c r="G118" s="15"/>
      <c r="H118" s="9"/>
      <c r="I118" s="15"/>
      <c r="J118" s="9"/>
      <c r="K118" s="15"/>
      <c r="M118" s="15"/>
      <c r="N118" s="146"/>
      <c r="O118" s="258"/>
      <c r="P118" s="258"/>
      <c r="Q118" s="258"/>
      <c r="R118" s="87"/>
      <c r="S118" s="9"/>
    </row>
    <row r="119" spans="2:21" x14ac:dyDescent="0.35">
      <c r="B119" s="14"/>
      <c r="C119" s="215" t="s">
        <v>60</v>
      </c>
      <c r="D119" s="21" t="s">
        <v>59</v>
      </c>
      <c r="E119" s="108"/>
      <c r="F119" s="9"/>
      <c r="G119" s="108"/>
      <c r="H119" s="9"/>
      <c r="I119" s="108"/>
      <c r="J119" s="9"/>
      <c r="K119" s="108"/>
      <c r="M119" s="108"/>
      <c r="N119" s="125"/>
      <c r="O119" s="258" t="s">
        <v>174</v>
      </c>
      <c r="P119" s="258"/>
      <c r="Q119" s="235"/>
      <c r="R119" s="87"/>
      <c r="S119" s="9"/>
    </row>
    <row r="120" spans="2:21" ht="16.5" customHeight="1" x14ac:dyDescent="0.4">
      <c r="B120" s="8"/>
      <c r="C120" s="215"/>
      <c r="D120" s="21"/>
      <c r="E120" s="39"/>
      <c r="F120" s="9"/>
      <c r="G120" s="39"/>
      <c r="H120" s="9"/>
      <c r="I120" s="39"/>
      <c r="J120" s="9"/>
      <c r="K120" s="39"/>
      <c r="M120" s="39"/>
      <c r="N120" s="124"/>
      <c r="O120" s="258"/>
      <c r="P120" s="258"/>
      <c r="Q120" s="235"/>
      <c r="R120" s="87"/>
      <c r="S120" s="9"/>
    </row>
    <row r="121" spans="2:21" ht="16.5" customHeight="1" x14ac:dyDescent="0.35">
      <c r="B121" s="14"/>
      <c r="C121" s="215" t="s">
        <v>61</v>
      </c>
      <c r="D121" s="21" t="s">
        <v>59</v>
      </c>
      <c r="E121" s="108"/>
      <c r="F121" s="9"/>
      <c r="G121" s="108"/>
      <c r="H121" s="9"/>
      <c r="I121" s="108"/>
      <c r="J121" s="9"/>
      <c r="K121" s="108"/>
      <c r="M121" s="108"/>
      <c r="N121" s="124"/>
      <c r="O121" s="258" t="s">
        <v>173</v>
      </c>
      <c r="P121" s="258"/>
      <c r="Q121" s="235"/>
      <c r="R121" s="87"/>
      <c r="S121" s="9"/>
    </row>
    <row r="122" spans="2:21" ht="18" customHeight="1" x14ac:dyDescent="0.4">
      <c r="B122" s="8"/>
      <c r="C122" s="223"/>
      <c r="D122" s="21"/>
      <c r="E122" s="28"/>
      <c r="F122" s="28"/>
      <c r="G122" s="9"/>
      <c r="H122" s="9"/>
      <c r="I122" s="9"/>
      <c r="J122" s="9"/>
      <c r="K122" s="9"/>
      <c r="M122" s="9"/>
      <c r="O122" s="258"/>
      <c r="P122" s="258"/>
      <c r="Q122" s="235"/>
      <c r="R122" s="87"/>
      <c r="S122" s="9"/>
    </row>
    <row r="123" spans="2:21" ht="16.5" customHeight="1" x14ac:dyDescent="0.4">
      <c r="B123" s="8"/>
      <c r="C123" s="223"/>
      <c r="D123" s="21"/>
      <c r="E123" s="38"/>
      <c r="F123" s="19"/>
      <c r="G123" s="19"/>
      <c r="H123" s="19"/>
      <c r="I123" s="19"/>
      <c r="J123" s="19"/>
      <c r="K123" s="19"/>
      <c r="L123" s="9"/>
      <c r="M123" s="19"/>
      <c r="Q123" s="28"/>
      <c r="R123" s="174"/>
    </row>
    <row r="124" spans="2:21" ht="18.75" customHeight="1" x14ac:dyDescent="0.4">
      <c r="B124" s="8"/>
      <c r="C124" s="215" t="s">
        <v>63</v>
      </c>
      <c r="D124" s="21" t="s">
        <v>59</v>
      </c>
      <c r="E124" s="108"/>
      <c r="F124" s="19"/>
      <c r="G124" s="108"/>
      <c r="H124" s="9"/>
      <c r="I124" s="108"/>
      <c r="J124" s="9"/>
      <c r="K124" s="108"/>
      <c r="M124" s="108"/>
      <c r="N124" s="124"/>
      <c r="O124" s="230" t="s">
        <v>64</v>
      </c>
      <c r="P124" s="230"/>
      <c r="Q124" s="230"/>
      <c r="R124" s="147"/>
      <c r="S124" s="118"/>
      <c r="T124" s="9"/>
      <c r="U124" s="9"/>
    </row>
    <row r="125" spans="2:21" ht="16.5" customHeight="1" x14ac:dyDescent="0.4">
      <c r="B125" s="8"/>
      <c r="C125" s="224"/>
      <c r="D125" s="9"/>
      <c r="E125" s="15"/>
      <c r="F125" s="19"/>
      <c r="G125" s="19"/>
      <c r="H125" s="19"/>
      <c r="I125" s="148"/>
      <c r="J125" s="148"/>
      <c r="K125" s="149"/>
      <c r="L125" s="9"/>
      <c r="M125" s="9"/>
      <c r="O125" s="230"/>
      <c r="P125" s="230"/>
      <c r="Q125" s="230"/>
      <c r="R125" s="174"/>
    </row>
    <row r="126" spans="2:21" ht="41.25" customHeight="1" x14ac:dyDescent="0.4">
      <c r="B126" s="8"/>
      <c r="C126" s="208" t="s">
        <v>62</v>
      </c>
      <c r="D126" s="12"/>
      <c r="E126" s="231"/>
      <c r="F126" s="232"/>
      <c r="G126" s="233"/>
      <c r="H126" s="28"/>
      <c r="I126" s="230" t="s">
        <v>124</v>
      </c>
      <c r="J126" s="230"/>
      <c r="K126" s="235"/>
      <c r="L126" s="9"/>
      <c r="M126" s="9"/>
      <c r="Q126" s="28"/>
      <c r="R126" s="174"/>
    </row>
    <row r="127" spans="2:21" ht="16.5" customHeight="1" x14ac:dyDescent="0.4">
      <c r="B127" s="84"/>
      <c r="C127" s="216"/>
      <c r="D127" s="17"/>
      <c r="E127" s="79"/>
      <c r="F127" s="85"/>
      <c r="G127" s="85"/>
      <c r="H127" s="85"/>
      <c r="I127" s="114"/>
      <c r="J127" s="85"/>
      <c r="K127" s="114"/>
      <c r="L127" s="17"/>
      <c r="M127" s="17"/>
      <c r="N127" s="68"/>
      <c r="O127" s="68"/>
      <c r="P127" s="68"/>
      <c r="Q127" s="68"/>
      <c r="R127" s="175"/>
    </row>
    <row r="128" spans="2:21" s="28" customFormat="1" ht="19.5" x14ac:dyDescent="0.4">
      <c r="B128" s="176"/>
      <c r="C128" s="216"/>
      <c r="D128" s="17"/>
      <c r="E128" s="79"/>
      <c r="F128" s="85"/>
      <c r="G128" s="85"/>
      <c r="H128" s="85"/>
      <c r="I128" s="114"/>
      <c r="J128" s="85"/>
      <c r="K128" s="114"/>
      <c r="L128" s="17"/>
      <c r="M128" s="17"/>
      <c r="N128" s="68"/>
      <c r="O128" s="68"/>
      <c r="P128" s="68"/>
      <c r="Q128" s="68"/>
      <c r="R128" s="68"/>
    </row>
    <row r="129" spans="2:22" ht="19.5" x14ac:dyDescent="0.4">
      <c r="B129" s="6" t="s">
        <v>126</v>
      </c>
      <c r="C129" s="217"/>
      <c r="D129" s="7"/>
      <c r="E129" s="7"/>
      <c r="F129" s="7"/>
      <c r="G129" s="7"/>
      <c r="H129" s="7"/>
      <c r="I129" s="113"/>
      <c r="J129" s="7"/>
      <c r="K129" s="113"/>
      <c r="L129" s="7"/>
      <c r="M129" s="7"/>
      <c r="N129" s="7"/>
      <c r="O129" s="37"/>
      <c r="P129" s="37"/>
      <c r="Q129" s="37"/>
      <c r="R129" s="173"/>
    </row>
    <row r="130" spans="2:22" ht="19.5" x14ac:dyDescent="0.4">
      <c r="B130" s="8"/>
      <c r="C130" s="218"/>
      <c r="D130" s="9"/>
      <c r="E130" s="9"/>
      <c r="F130" s="9"/>
      <c r="G130" s="9"/>
      <c r="H130" s="9"/>
      <c r="I130" s="146"/>
      <c r="J130" s="9"/>
      <c r="K130" s="146"/>
      <c r="L130" s="9"/>
      <c r="M130" s="9"/>
      <c r="N130" s="9"/>
      <c r="Q130" s="28"/>
      <c r="R130" s="174"/>
    </row>
    <row r="131" spans="2:22" ht="17.25" customHeight="1" x14ac:dyDescent="0.35">
      <c r="B131" s="14"/>
      <c r="C131" s="208" t="s">
        <v>67</v>
      </c>
      <c r="D131" s="12"/>
      <c r="E131" s="231"/>
      <c r="F131" s="232"/>
      <c r="G131" s="233"/>
      <c r="H131" s="9"/>
      <c r="I131" s="230" t="s">
        <v>237</v>
      </c>
      <c r="J131" s="230"/>
      <c r="K131" s="230"/>
      <c r="L131" s="230"/>
      <c r="M131" s="230"/>
      <c r="N131" s="9"/>
      <c r="Q131" s="28"/>
      <c r="R131" s="174"/>
    </row>
    <row r="132" spans="2:22" x14ac:dyDescent="0.35">
      <c r="B132" s="14"/>
      <c r="C132" s="221"/>
      <c r="D132" s="12"/>
      <c r="E132" s="126"/>
      <c r="F132" s="126"/>
      <c r="G132" s="126"/>
      <c r="H132" s="9"/>
      <c r="I132" s="230"/>
      <c r="J132" s="230"/>
      <c r="K132" s="230"/>
      <c r="L132" s="230"/>
      <c r="M132" s="230"/>
      <c r="N132" s="9"/>
      <c r="Q132" s="28"/>
      <c r="R132" s="174"/>
    </row>
    <row r="133" spans="2:22" ht="19.5" x14ac:dyDescent="0.4">
      <c r="B133" s="8"/>
      <c r="C133" s="218"/>
      <c r="D133" s="9"/>
      <c r="E133" s="35" t="s">
        <v>164</v>
      </c>
      <c r="F133" s="19"/>
      <c r="G133" s="35" t="s">
        <v>165</v>
      </c>
      <c r="H133" s="19"/>
      <c r="I133" s="35" t="s">
        <v>166</v>
      </c>
      <c r="J133" s="35"/>
      <c r="K133" s="35" t="s">
        <v>167</v>
      </c>
      <c r="L133" s="35"/>
      <c r="M133" s="35" t="s">
        <v>168</v>
      </c>
      <c r="N133" s="9"/>
      <c r="Q133" s="28"/>
      <c r="R133" s="174"/>
    </row>
    <row r="134" spans="2:22" ht="19.5" x14ac:dyDescent="0.4">
      <c r="B134" s="8"/>
      <c r="C134" s="208" t="s">
        <v>75</v>
      </c>
      <c r="D134" s="21" t="s">
        <v>59</v>
      </c>
      <c r="E134" s="108"/>
      <c r="F134" s="28"/>
      <c r="G134" s="108"/>
      <c r="H134" s="19"/>
      <c r="I134" s="108"/>
      <c r="J134" s="116"/>
      <c r="K134" s="108"/>
      <c r="L134" s="9"/>
      <c r="M134" s="108"/>
      <c r="O134" s="230" t="s">
        <v>76</v>
      </c>
      <c r="P134" s="230"/>
      <c r="Q134" s="235"/>
      <c r="R134" s="87"/>
      <c r="S134" s="9"/>
      <c r="T134" s="9"/>
      <c r="U134" s="9"/>
      <c r="V134" s="9"/>
    </row>
    <row r="135" spans="2:22" x14ac:dyDescent="0.35">
      <c r="B135" s="16"/>
      <c r="C135" s="220"/>
      <c r="D135" s="93"/>
      <c r="E135" s="67"/>
      <c r="F135" s="91"/>
      <c r="G135" s="91"/>
      <c r="H135" s="91"/>
      <c r="I135" s="114"/>
      <c r="J135" s="91"/>
      <c r="K135" s="114"/>
      <c r="L135" s="17"/>
      <c r="M135" s="17"/>
      <c r="N135" s="17"/>
      <c r="O135" s="17"/>
      <c r="P135" s="17"/>
      <c r="Q135" s="68"/>
      <c r="R135" s="175"/>
    </row>
    <row r="137" spans="2:22" ht="19.5" x14ac:dyDescent="0.4">
      <c r="B137" s="6" t="s">
        <v>127</v>
      </c>
      <c r="C137" s="217"/>
      <c r="D137" s="7"/>
      <c r="E137" s="7"/>
      <c r="F137" s="7"/>
      <c r="G137" s="7"/>
      <c r="H137" s="7"/>
      <c r="I137" s="113"/>
      <c r="J137" s="7"/>
      <c r="K137" s="113"/>
      <c r="L137" s="7"/>
      <c r="M137" s="7"/>
      <c r="N137" s="7"/>
      <c r="O137" s="7"/>
      <c r="P137" s="7"/>
      <c r="Q137" s="37"/>
      <c r="R137" s="173"/>
    </row>
    <row r="138" spans="2:22" ht="19.5" x14ac:dyDescent="0.4">
      <c r="B138" s="8"/>
      <c r="C138" s="218"/>
      <c r="D138" s="9"/>
      <c r="E138" s="9"/>
      <c r="F138" s="9"/>
      <c r="G138" s="9"/>
      <c r="H138" s="9"/>
      <c r="I138" s="146"/>
      <c r="J138" s="9"/>
      <c r="K138" s="146"/>
      <c r="L138" s="9"/>
      <c r="M138" s="9"/>
      <c r="N138" s="9"/>
      <c r="Q138" s="28"/>
      <c r="R138" s="174"/>
    </row>
    <row r="139" spans="2:22" x14ac:dyDescent="0.35">
      <c r="B139" s="14"/>
      <c r="C139" s="208" t="s">
        <v>74</v>
      </c>
      <c r="D139" s="12"/>
      <c r="E139" s="231"/>
      <c r="F139" s="232"/>
      <c r="G139" s="233"/>
      <c r="H139" s="9"/>
      <c r="I139" s="230" t="s">
        <v>73</v>
      </c>
      <c r="J139" s="230"/>
      <c r="K139" s="235"/>
      <c r="L139" s="9"/>
      <c r="M139" s="9"/>
      <c r="N139" s="9"/>
      <c r="Q139" s="28"/>
      <c r="R139" s="174"/>
    </row>
    <row r="140" spans="2:22" ht="19.5" x14ac:dyDescent="0.4">
      <c r="B140" s="8"/>
      <c r="C140" s="218"/>
      <c r="D140" s="9"/>
      <c r="E140" s="9"/>
      <c r="F140" s="9"/>
      <c r="G140" s="9"/>
      <c r="H140" s="9"/>
      <c r="I140" s="146"/>
      <c r="J140" s="9"/>
      <c r="K140" s="146"/>
      <c r="L140" s="9"/>
      <c r="M140" s="9"/>
      <c r="N140" s="9"/>
      <c r="Q140" s="28"/>
      <c r="R140" s="174"/>
    </row>
    <row r="141" spans="2:22" ht="19.5" x14ac:dyDescent="0.4">
      <c r="B141" s="8"/>
      <c r="C141" s="208" t="s">
        <v>139</v>
      </c>
      <c r="D141" s="11"/>
      <c r="E141" s="28"/>
      <c r="F141" s="28"/>
      <c r="G141" s="28"/>
      <c r="H141" s="9"/>
      <c r="I141" s="146"/>
      <c r="J141" s="9"/>
      <c r="K141" s="146"/>
      <c r="L141" s="9"/>
      <c r="M141" s="9"/>
      <c r="N141" s="9"/>
      <c r="Q141" s="28"/>
      <c r="R141" s="174"/>
    </row>
    <row r="142" spans="2:22" ht="40.5" customHeight="1" x14ac:dyDescent="0.4">
      <c r="B142" s="8"/>
      <c r="C142" s="214" t="s">
        <v>140</v>
      </c>
      <c r="D142" s="9"/>
      <c r="E142" s="231"/>
      <c r="F142" s="232"/>
      <c r="G142" s="233"/>
      <c r="H142" s="9"/>
      <c r="I142" s="230" t="s">
        <v>147</v>
      </c>
      <c r="J142" s="230"/>
      <c r="K142" s="235"/>
      <c r="L142" s="9"/>
      <c r="M142" s="9"/>
      <c r="N142" s="9"/>
      <c r="Q142" s="28"/>
      <c r="R142" s="174"/>
    </row>
    <row r="143" spans="2:22" ht="40.5" customHeight="1" x14ac:dyDescent="0.4">
      <c r="B143" s="8"/>
      <c r="C143" s="214" t="s">
        <v>142</v>
      </c>
      <c r="D143" s="11"/>
      <c r="E143" s="231"/>
      <c r="F143" s="232"/>
      <c r="G143" s="233"/>
      <c r="H143" s="9"/>
      <c r="I143" s="230" t="s">
        <v>148</v>
      </c>
      <c r="J143" s="230"/>
      <c r="K143" s="235"/>
      <c r="L143" s="9"/>
      <c r="M143" s="9"/>
      <c r="N143" s="9"/>
      <c r="Q143" s="28"/>
      <c r="R143" s="174"/>
    </row>
    <row r="144" spans="2:22" ht="40.5" customHeight="1" x14ac:dyDescent="0.4">
      <c r="B144" s="8"/>
      <c r="C144" s="214" t="s">
        <v>143</v>
      </c>
      <c r="D144" s="11"/>
      <c r="E144" s="231"/>
      <c r="F144" s="232"/>
      <c r="G144" s="233"/>
      <c r="H144" s="9"/>
      <c r="I144" s="230" t="s">
        <v>145</v>
      </c>
      <c r="J144" s="230"/>
      <c r="K144" s="235"/>
      <c r="L144" s="9"/>
      <c r="M144" s="9"/>
      <c r="N144" s="9"/>
      <c r="Q144" s="28"/>
      <c r="R144" s="174"/>
    </row>
    <row r="145" spans="2:21" ht="40.5" customHeight="1" x14ac:dyDescent="0.4">
      <c r="B145" s="8"/>
      <c r="C145" s="214" t="s">
        <v>144</v>
      </c>
      <c r="D145" s="11"/>
      <c r="E145" s="231"/>
      <c r="F145" s="232"/>
      <c r="G145" s="233"/>
      <c r="H145" s="9"/>
      <c r="I145" s="230" t="s">
        <v>146</v>
      </c>
      <c r="J145" s="230"/>
      <c r="K145" s="235"/>
      <c r="L145" s="9"/>
      <c r="M145" s="9"/>
      <c r="N145" s="9"/>
      <c r="Q145" s="28"/>
      <c r="R145" s="174"/>
    </row>
    <row r="146" spans="2:21" ht="19.5" x14ac:dyDescent="0.4">
      <c r="B146" s="8"/>
      <c r="C146" s="218"/>
      <c r="D146" s="9"/>
      <c r="E146" s="9"/>
      <c r="F146" s="9"/>
      <c r="G146" s="9"/>
      <c r="H146" s="9"/>
      <c r="I146" s="146"/>
      <c r="J146" s="9"/>
      <c r="K146" s="146"/>
      <c r="L146" s="9"/>
      <c r="M146" s="9"/>
      <c r="N146" s="9"/>
      <c r="Q146" s="28"/>
      <c r="R146" s="174"/>
    </row>
    <row r="147" spans="2:21" ht="19.5" x14ac:dyDescent="0.4">
      <c r="B147" s="8"/>
      <c r="C147" s="208" t="s">
        <v>141</v>
      </c>
      <c r="D147" s="11"/>
      <c r="E147" s="177" t="s">
        <v>29</v>
      </c>
      <c r="F147" s="28"/>
      <c r="G147" s="177" t="s">
        <v>153</v>
      </c>
      <c r="H147" s="9"/>
      <c r="I147" s="146"/>
      <c r="J147" s="9"/>
      <c r="K147" s="146"/>
      <c r="L147" s="9"/>
      <c r="M147" s="9"/>
      <c r="N147" s="9"/>
      <c r="Q147" s="28"/>
      <c r="R147" s="174"/>
    </row>
    <row r="148" spans="2:21" ht="19.5" x14ac:dyDescent="0.4">
      <c r="B148" s="8"/>
      <c r="C148" s="211" t="s">
        <v>149</v>
      </c>
      <c r="D148" s="11"/>
      <c r="E148" s="108"/>
      <c r="F148" s="28"/>
      <c r="G148" s="108"/>
      <c r="H148" s="9"/>
      <c r="I148" s="234" t="s">
        <v>154</v>
      </c>
      <c r="J148" s="230"/>
      <c r="K148" s="235"/>
      <c r="L148" s="9"/>
      <c r="M148" s="9"/>
      <c r="N148" s="9"/>
      <c r="Q148" s="28"/>
      <c r="R148" s="174"/>
    </row>
    <row r="149" spans="2:21" ht="17.25" customHeight="1" x14ac:dyDescent="0.4">
      <c r="B149" s="8"/>
      <c r="C149" s="211" t="s">
        <v>150</v>
      </c>
      <c r="D149" s="11"/>
      <c r="E149" s="108"/>
      <c r="F149" s="28"/>
      <c r="G149" s="108"/>
      <c r="H149" s="9"/>
      <c r="I149" s="234" t="s">
        <v>155</v>
      </c>
      <c r="J149" s="230"/>
      <c r="K149" s="235"/>
      <c r="L149" s="9"/>
      <c r="M149" s="9"/>
      <c r="N149" s="9"/>
      <c r="Q149" s="28"/>
      <c r="R149" s="174"/>
    </row>
    <row r="150" spans="2:21" ht="19.5" x14ac:dyDescent="0.4">
      <c r="B150" s="8"/>
      <c r="C150" s="211" t="s">
        <v>151</v>
      </c>
      <c r="D150" s="11"/>
      <c r="E150" s="108"/>
      <c r="F150" s="28"/>
      <c r="G150" s="108"/>
      <c r="H150" s="9"/>
      <c r="I150" s="234" t="s">
        <v>156</v>
      </c>
      <c r="J150" s="230"/>
      <c r="K150" s="235"/>
      <c r="L150" s="9"/>
      <c r="M150" s="9"/>
      <c r="N150" s="9"/>
      <c r="Q150" s="28"/>
      <c r="R150" s="174"/>
    </row>
    <row r="151" spans="2:21" ht="15.75" customHeight="1" x14ac:dyDescent="0.4">
      <c r="B151" s="8"/>
      <c r="C151" s="211" t="s">
        <v>152</v>
      </c>
      <c r="D151" s="11"/>
      <c r="E151" s="108"/>
      <c r="F151" s="28"/>
      <c r="G151" s="108"/>
      <c r="H151" s="9"/>
      <c r="I151" s="234" t="s">
        <v>157</v>
      </c>
      <c r="J151" s="230"/>
      <c r="K151" s="235"/>
      <c r="L151" s="9"/>
      <c r="M151" s="9"/>
      <c r="N151" s="9"/>
      <c r="Q151" s="28"/>
      <c r="R151" s="174"/>
    </row>
    <row r="152" spans="2:21" ht="15.75" customHeight="1" x14ac:dyDescent="0.4">
      <c r="B152" s="8"/>
      <c r="C152" s="211"/>
      <c r="D152" s="11"/>
      <c r="E152" s="124"/>
      <c r="F152" s="28"/>
      <c r="G152" s="124"/>
      <c r="H152" s="9"/>
      <c r="I152" s="148"/>
      <c r="J152" s="148"/>
      <c r="K152" s="128"/>
      <c r="L152" s="9"/>
      <c r="M152" s="9"/>
      <c r="N152" s="9"/>
      <c r="Q152" s="28"/>
      <c r="R152" s="174"/>
    </row>
    <row r="153" spans="2:21" ht="19.5" x14ac:dyDescent="0.4">
      <c r="B153" s="8"/>
      <c r="C153" s="211"/>
      <c r="D153" s="11"/>
      <c r="E153" s="35" t="s">
        <v>164</v>
      </c>
      <c r="F153" s="28"/>
      <c r="G153" s="35" t="s">
        <v>165</v>
      </c>
      <c r="H153" s="19"/>
      <c r="I153" s="35" t="s">
        <v>166</v>
      </c>
      <c r="J153" s="35"/>
      <c r="K153" s="35" t="s">
        <v>167</v>
      </c>
      <c r="L153" s="35"/>
      <c r="M153" s="35" t="s">
        <v>168</v>
      </c>
      <c r="O153" s="236" t="s">
        <v>178</v>
      </c>
      <c r="P153" s="236"/>
      <c r="Q153" s="236"/>
      <c r="R153" s="150"/>
      <c r="S153" s="9"/>
      <c r="T153" s="9"/>
      <c r="U153" s="9"/>
    </row>
    <row r="154" spans="2:21" ht="19.5" customHeight="1" x14ac:dyDescent="0.4">
      <c r="B154" s="8"/>
      <c r="C154" s="206" t="s">
        <v>193</v>
      </c>
      <c r="D154" s="21" t="s">
        <v>59</v>
      </c>
      <c r="E154" s="108"/>
      <c r="F154" s="28"/>
      <c r="G154" s="108"/>
      <c r="H154" s="19"/>
      <c r="I154" s="108"/>
      <c r="J154" s="116"/>
      <c r="K154" s="108"/>
      <c r="L154" s="9"/>
      <c r="M154" s="108"/>
      <c r="O154" s="236"/>
      <c r="P154" s="236"/>
      <c r="Q154" s="236"/>
      <c r="R154" s="87"/>
      <c r="S154" s="9"/>
      <c r="T154" s="9"/>
    </row>
    <row r="155" spans="2:21" x14ac:dyDescent="0.35">
      <c r="B155" s="16"/>
      <c r="C155" s="220"/>
      <c r="D155" s="93"/>
      <c r="E155" s="67"/>
      <c r="F155" s="91"/>
      <c r="G155" s="91"/>
      <c r="H155" s="91"/>
      <c r="I155" s="114"/>
      <c r="J155" s="91"/>
      <c r="K155" s="114"/>
      <c r="L155" s="17"/>
      <c r="M155" s="17"/>
      <c r="N155" s="17"/>
      <c r="O155" s="68"/>
      <c r="P155" s="68"/>
      <c r="Q155" s="68"/>
      <c r="R155" s="175"/>
    </row>
    <row r="156" spans="2:21" x14ac:dyDescent="0.35">
      <c r="O156" s="3"/>
      <c r="P156" s="3"/>
    </row>
    <row r="157" spans="2:21" ht="19.5" x14ac:dyDescent="0.4">
      <c r="B157" s="6" t="s">
        <v>128</v>
      </c>
      <c r="C157" s="225"/>
      <c r="D157" s="7"/>
      <c r="E157" s="7"/>
      <c r="F157" s="7"/>
      <c r="G157" s="7"/>
      <c r="H157" s="7"/>
      <c r="I157" s="113"/>
      <c r="J157" s="7"/>
      <c r="K157" s="113"/>
      <c r="L157" s="7"/>
      <c r="M157" s="7"/>
      <c r="N157" s="7"/>
      <c r="O157" s="7"/>
      <c r="P157" s="7"/>
      <c r="Q157" s="37"/>
      <c r="R157" s="173"/>
    </row>
    <row r="158" spans="2:21" ht="19.5" x14ac:dyDescent="0.4">
      <c r="B158" s="8"/>
      <c r="C158" s="218"/>
      <c r="D158" s="9"/>
      <c r="E158" s="9"/>
      <c r="F158" s="9"/>
      <c r="G158" s="9"/>
      <c r="H158" s="9"/>
      <c r="I158" s="146"/>
      <c r="J158" s="9"/>
      <c r="K158" s="146"/>
      <c r="L158" s="9"/>
      <c r="M158" s="9"/>
      <c r="N158" s="9"/>
      <c r="Q158" s="28"/>
      <c r="R158" s="174"/>
    </row>
    <row r="159" spans="2:21" ht="51.75" customHeight="1" x14ac:dyDescent="0.4">
      <c r="B159" s="8"/>
      <c r="C159" s="208" t="s">
        <v>207</v>
      </c>
      <c r="D159" s="9"/>
      <c r="E159" s="231"/>
      <c r="F159" s="232"/>
      <c r="G159" s="233"/>
      <c r="H159" s="9"/>
      <c r="I159" s="230" t="s">
        <v>219</v>
      </c>
      <c r="J159" s="230"/>
      <c r="K159" s="237"/>
      <c r="L159" s="9"/>
      <c r="M159" s="9"/>
      <c r="N159" s="9"/>
      <c r="Q159" s="28"/>
      <c r="R159" s="174"/>
    </row>
    <row r="160" spans="2:21" ht="19.5" x14ac:dyDescent="0.4">
      <c r="B160" s="8"/>
      <c r="C160" s="218"/>
      <c r="D160" s="9"/>
      <c r="E160" s="9"/>
      <c r="F160" s="9"/>
      <c r="G160" s="9"/>
      <c r="H160" s="9"/>
      <c r="I160" s="179"/>
      <c r="J160" s="9"/>
      <c r="K160" s="179"/>
      <c r="L160" s="9"/>
      <c r="M160" s="9"/>
      <c r="N160" s="9"/>
      <c r="Q160" s="28"/>
      <c r="R160" s="174"/>
    </row>
    <row r="161" spans="2:23" ht="189" customHeight="1" x14ac:dyDescent="0.35">
      <c r="B161" s="14"/>
      <c r="C161" s="115" t="s">
        <v>239</v>
      </c>
      <c r="D161" s="12"/>
      <c r="E161" s="231"/>
      <c r="F161" s="232"/>
      <c r="G161" s="233"/>
      <c r="H161" s="9"/>
      <c r="I161" s="234" t="s">
        <v>245</v>
      </c>
      <c r="J161" s="230"/>
      <c r="K161" s="235"/>
      <c r="L161" s="9"/>
      <c r="M161" s="9"/>
      <c r="N161" s="9"/>
      <c r="Q161" s="28"/>
      <c r="R161" s="174"/>
    </row>
    <row r="162" spans="2:23" ht="19.5" x14ac:dyDescent="0.4">
      <c r="B162" s="8"/>
      <c r="C162" s="218"/>
      <c r="D162" s="9"/>
      <c r="E162" s="9"/>
      <c r="F162" s="9"/>
      <c r="G162" s="9"/>
      <c r="H162" s="9"/>
      <c r="I162" s="146"/>
      <c r="J162" s="9"/>
      <c r="K162" s="146"/>
      <c r="L162" s="9"/>
      <c r="M162" s="9"/>
      <c r="N162" s="9"/>
      <c r="O162" s="9"/>
      <c r="P162" s="9"/>
      <c r="Q162" s="28"/>
      <c r="R162" s="174"/>
    </row>
    <row r="163" spans="2:23" ht="213.75" customHeight="1" x14ac:dyDescent="0.35">
      <c r="B163" s="14"/>
      <c r="C163" s="115" t="s">
        <v>238</v>
      </c>
      <c r="D163" s="12"/>
      <c r="E163" s="231"/>
      <c r="F163" s="232"/>
      <c r="G163" s="233"/>
      <c r="H163" s="9"/>
      <c r="I163" s="234" t="s">
        <v>246</v>
      </c>
      <c r="J163" s="230"/>
      <c r="K163" s="235"/>
      <c r="L163" s="9"/>
      <c r="M163" s="9"/>
      <c r="N163" s="9"/>
      <c r="Q163" s="28"/>
      <c r="R163" s="174"/>
    </row>
    <row r="164" spans="2:23" ht="19.5" x14ac:dyDescent="0.4">
      <c r="B164" s="8"/>
      <c r="C164" s="218"/>
      <c r="D164" s="9"/>
      <c r="E164" s="9"/>
      <c r="F164" s="9"/>
      <c r="G164" s="9"/>
      <c r="H164" s="9"/>
      <c r="I164" s="180"/>
      <c r="J164" s="9"/>
      <c r="K164" s="180"/>
      <c r="L164" s="9"/>
      <c r="M164" s="9"/>
      <c r="N164" s="9"/>
      <c r="Q164" s="28"/>
      <c r="R164" s="174"/>
    </row>
    <row r="165" spans="2:23" ht="19.5" x14ac:dyDescent="0.4">
      <c r="B165" s="8"/>
      <c r="C165" s="218"/>
      <c r="D165" s="9"/>
      <c r="E165" s="35" t="s">
        <v>164</v>
      </c>
      <c r="F165" s="9"/>
      <c r="G165" s="35" t="s">
        <v>165</v>
      </c>
      <c r="H165" s="19"/>
      <c r="I165" s="35" t="s">
        <v>166</v>
      </c>
      <c r="J165" s="35"/>
      <c r="K165" s="35" t="s">
        <v>167</v>
      </c>
      <c r="L165" s="35"/>
      <c r="M165" s="35" t="s">
        <v>168</v>
      </c>
      <c r="N165" s="9"/>
      <c r="O165" s="9"/>
      <c r="P165" s="180"/>
      <c r="Q165" s="9"/>
      <c r="R165" s="184"/>
      <c r="S165" s="9"/>
      <c r="T165" s="9"/>
      <c r="U165" s="9"/>
      <c r="V165" s="9"/>
      <c r="W165" s="9"/>
    </row>
    <row r="166" spans="2:23" ht="19.5" customHeight="1" x14ac:dyDescent="0.4">
      <c r="B166" s="8"/>
      <c r="C166" s="197" t="s">
        <v>68</v>
      </c>
      <c r="D166" s="21" t="s">
        <v>59</v>
      </c>
      <c r="E166" s="108"/>
      <c r="F166" s="28"/>
      <c r="G166" s="108"/>
      <c r="H166" s="19"/>
      <c r="I166" s="108"/>
      <c r="J166" s="116"/>
      <c r="K166" s="108"/>
      <c r="L166" s="9"/>
      <c r="M166" s="108"/>
      <c r="N166" s="172"/>
      <c r="O166" s="230" t="s">
        <v>69</v>
      </c>
      <c r="P166" s="230"/>
      <c r="Q166" s="230"/>
      <c r="R166" s="87"/>
      <c r="S166" s="9"/>
      <c r="T166" s="9"/>
      <c r="U166" s="9"/>
    </row>
    <row r="167" spans="2:23" x14ac:dyDescent="0.35">
      <c r="B167" s="16"/>
      <c r="C167" s="220"/>
      <c r="D167" s="93"/>
      <c r="E167" s="67"/>
      <c r="F167" s="91"/>
      <c r="G167" s="91"/>
      <c r="H167" s="91"/>
      <c r="I167" s="114"/>
      <c r="J167" s="91"/>
      <c r="K167" s="114"/>
      <c r="L167" s="17"/>
      <c r="M167" s="17"/>
      <c r="N167" s="17"/>
      <c r="O167" s="17"/>
      <c r="P167" s="17"/>
      <c r="Q167" s="68"/>
      <c r="R167" s="175"/>
    </row>
    <row r="169" spans="2:23" ht="19.5" x14ac:dyDescent="0.4">
      <c r="B169" s="6" t="s">
        <v>176</v>
      </c>
      <c r="C169" s="217"/>
      <c r="D169" s="7"/>
      <c r="E169" s="7"/>
      <c r="F169" s="7"/>
      <c r="G169" s="7"/>
      <c r="H169" s="7"/>
      <c r="I169" s="113"/>
      <c r="J169" s="7"/>
      <c r="K169" s="113"/>
      <c r="L169" s="37"/>
      <c r="M169" s="37"/>
      <c r="N169" s="37"/>
      <c r="O169" s="37"/>
      <c r="P169" s="37"/>
      <c r="Q169" s="37"/>
      <c r="R169" s="173"/>
    </row>
    <row r="170" spans="2:23" ht="19.5" x14ac:dyDescent="0.4">
      <c r="B170" s="8"/>
      <c r="C170" s="218"/>
      <c r="D170" s="9"/>
      <c r="E170" s="35" t="s">
        <v>164</v>
      </c>
      <c r="F170" s="35"/>
      <c r="G170" s="35" t="s">
        <v>165</v>
      </c>
      <c r="H170" s="35"/>
      <c r="I170" s="35" t="s">
        <v>166</v>
      </c>
      <c r="J170" s="35"/>
      <c r="K170" s="35" t="s">
        <v>167</v>
      </c>
      <c r="M170" s="35" t="s">
        <v>168</v>
      </c>
      <c r="Q170" s="28"/>
      <c r="R170" s="174"/>
    </row>
    <row r="171" spans="2:23" ht="19.5" x14ac:dyDescent="0.4">
      <c r="B171" s="8"/>
      <c r="C171" s="203" t="s">
        <v>192</v>
      </c>
      <c r="D171" s="9"/>
      <c r="E171" s="9"/>
      <c r="F171" s="9"/>
      <c r="G171" s="28"/>
      <c r="H171" s="9"/>
      <c r="I171" s="146"/>
      <c r="J171" s="9"/>
      <c r="K171" s="146"/>
      <c r="M171" s="146"/>
      <c r="Q171" s="28"/>
      <c r="R171" s="174"/>
    </row>
    <row r="172" spans="2:23" x14ac:dyDescent="0.35">
      <c r="B172" s="14"/>
      <c r="C172" s="226" t="s">
        <v>161</v>
      </c>
      <c r="D172" s="21" t="s">
        <v>59</v>
      </c>
      <c r="E172" s="34">
        <f>E186</f>
        <v>0</v>
      </c>
      <c r="F172" s="28"/>
      <c r="G172" s="34">
        <f>G186+E192</f>
        <v>0</v>
      </c>
      <c r="H172" s="9"/>
      <c r="I172" s="34">
        <f>I186+G192+E198</f>
        <v>0</v>
      </c>
      <c r="J172" s="9"/>
      <c r="K172" s="34">
        <f>K186+I192+G198+E204</f>
        <v>0</v>
      </c>
      <c r="M172" s="34">
        <f>M186+K192+I198+G204+E210</f>
        <v>0</v>
      </c>
      <c r="O172" s="121"/>
      <c r="P172" s="121"/>
      <c r="Q172" s="28"/>
      <c r="R172" s="174"/>
    </row>
    <row r="173" spans="2:23" ht="19.5" x14ac:dyDescent="0.4">
      <c r="B173" s="8"/>
      <c r="C173" s="226" t="s">
        <v>162</v>
      </c>
      <c r="D173" s="21" t="s">
        <v>59</v>
      </c>
      <c r="E173" s="34">
        <f>E187</f>
        <v>0</v>
      </c>
      <c r="F173" s="28"/>
      <c r="G173" s="34">
        <f t="shared" ref="G173" si="0">G187+E193</f>
        <v>0</v>
      </c>
      <c r="H173" s="9"/>
      <c r="I173" s="34">
        <f t="shared" ref="I173:I174" si="1">I187+G193+E199</f>
        <v>0</v>
      </c>
      <c r="J173" s="9"/>
      <c r="K173" s="34">
        <f t="shared" ref="K173" si="2">K187+I193+G199+E205</f>
        <v>0</v>
      </c>
      <c r="M173" s="34">
        <f t="shared" ref="M173:M174" si="3">M187+K193+I199+G205+E211</f>
        <v>0</v>
      </c>
      <c r="Q173" s="28"/>
      <c r="R173" s="174"/>
    </row>
    <row r="174" spans="2:23" ht="19.5" x14ac:dyDescent="0.4">
      <c r="B174" s="8"/>
      <c r="C174" s="226" t="s">
        <v>163</v>
      </c>
      <c r="D174" s="21" t="s">
        <v>59</v>
      </c>
      <c r="E174" s="34">
        <f>E188</f>
        <v>0</v>
      </c>
      <c r="F174" s="28"/>
      <c r="G174" s="34">
        <f>G188+E194</f>
        <v>0</v>
      </c>
      <c r="H174" s="9"/>
      <c r="I174" s="34">
        <f t="shared" si="1"/>
        <v>0</v>
      </c>
      <c r="J174" s="9"/>
      <c r="K174" s="34">
        <f>K188+I194+G200+E206</f>
        <v>0</v>
      </c>
      <c r="M174" s="34">
        <f t="shared" si="3"/>
        <v>0</v>
      </c>
      <c r="Q174" s="28"/>
      <c r="R174" s="174"/>
    </row>
    <row r="175" spans="2:23" ht="19.5" x14ac:dyDescent="0.4">
      <c r="B175" s="8"/>
      <c r="C175" s="227" t="s">
        <v>183</v>
      </c>
      <c r="D175" s="11"/>
      <c r="E175" s="34">
        <f>SUM(E172:E174)</f>
        <v>0</v>
      </c>
      <c r="F175" s="28"/>
      <c r="G175" s="34">
        <f>SUM(G172:G174)</f>
        <v>0</v>
      </c>
      <c r="H175" s="9"/>
      <c r="I175" s="34">
        <f>SUM(I172:I174)</f>
        <v>0</v>
      </c>
      <c r="J175" s="9"/>
      <c r="K175" s="34">
        <f>SUM(K172:K174)</f>
        <v>0</v>
      </c>
      <c r="M175" s="34">
        <f>SUM(M172:M174)</f>
        <v>0</v>
      </c>
      <c r="Q175" s="28"/>
      <c r="R175" s="174"/>
    </row>
    <row r="176" spans="2:23" ht="19.5" x14ac:dyDescent="0.4">
      <c r="B176" s="8"/>
      <c r="C176" s="218"/>
      <c r="D176" s="9"/>
      <c r="E176" s="9"/>
      <c r="F176" s="9"/>
      <c r="G176" s="9"/>
      <c r="H176" s="9"/>
      <c r="I176" s="146"/>
      <c r="J176" s="9"/>
      <c r="K176" s="146"/>
      <c r="Q176" s="28"/>
      <c r="R176" s="174"/>
    </row>
    <row r="177" spans="2:18" ht="19.5" x14ac:dyDescent="0.4">
      <c r="B177" s="8"/>
      <c r="C177" s="197" t="s">
        <v>158</v>
      </c>
      <c r="D177" s="21" t="s">
        <v>59</v>
      </c>
      <c r="E177" s="34" t="e">
        <f>IF(E115=0,E113,E115)+E154+#REF!</f>
        <v>#REF!</v>
      </c>
      <c r="F177" s="28"/>
      <c r="G177" s="34" t="e">
        <f>IF(G115=0,G113,G115)+G154+#REF!</f>
        <v>#REF!</v>
      </c>
      <c r="H177" s="9"/>
      <c r="I177" s="34" t="e">
        <f>IF(I115=0,I113,I115)+I154+#REF!</f>
        <v>#REF!</v>
      </c>
      <c r="J177" s="9"/>
      <c r="K177" s="34" t="e">
        <f>IF(K115=0,K113,K115)+Q154+#REF!</f>
        <v>#REF!</v>
      </c>
      <c r="M177" s="34" t="e">
        <f>IF(M115=0,M113,M115)+S154+#REF!</f>
        <v>#REF!</v>
      </c>
      <c r="Q177" s="28"/>
      <c r="R177" s="174"/>
    </row>
    <row r="178" spans="2:18" ht="19.5" x14ac:dyDescent="0.4">
      <c r="B178" s="8"/>
      <c r="C178" s="224"/>
      <c r="D178" s="21"/>
      <c r="E178" s="28"/>
      <c r="F178" s="28"/>
      <c r="G178" s="28"/>
      <c r="H178" s="9"/>
      <c r="I178" s="28"/>
      <c r="J178" s="9"/>
      <c r="K178" s="28"/>
      <c r="Q178" s="28"/>
      <c r="R178" s="174"/>
    </row>
    <row r="179" spans="2:18" ht="19.5" x14ac:dyDescent="0.4">
      <c r="B179" s="8"/>
      <c r="C179" s="197" t="s">
        <v>182</v>
      </c>
      <c r="D179" s="21" t="s">
        <v>59</v>
      </c>
      <c r="E179" s="152" t="e">
        <f>E175+E177</f>
        <v>#REF!</v>
      </c>
      <c r="F179" s="28"/>
      <c r="G179" s="152" t="e">
        <f>G175+G177</f>
        <v>#REF!</v>
      </c>
      <c r="H179" s="9"/>
      <c r="I179" s="152" t="e">
        <f>I175+I177</f>
        <v>#REF!</v>
      </c>
      <c r="J179" s="9"/>
      <c r="K179" s="152" t="e">
        <f>K175+K177</f>
        <v>#REF!</v>
      </c>
      <c r="M179" s="152" t="e">
        <f>M175+M177</f>
        <v>#REF!</v>
      </c>
      <c r="Q179" s="28"/>
      <c r="R179" s="174"/>
    </row>
    <row r="180" spans="2:18" x14ac:dyDescent="0.35">
      <c r="B180" s="16"/>
      <c r="C180" s="220"/>
      <c r="D180" s="93"/>
      <c r="E180" s="67"/>
      <c r="F180" s="91"/>
      <c r="G180" s="91"/>
      <c r="H180" s="91"/>
      <c r="I180" s="114"/>
      <c r="J180" s="91"/>
      <c r="K180" s="114"/>
      <c r="L180" s="68"/>
      <c r="M180" s="68"/>
      <c r="N180" s="68"/>
      <c r="O180" s="68"/>
      <c r="P180" s="68"/>
      <c r="Q180" s="68"/>
      <c r="R180" s="175"/>
    </row>
    <row r="182" spans="2:18" ht="19.5" x14ac:dyDescent="0.4">
      <c r="B182" s="6" t="s">
        <v>206</v>
      </c>
      <c r="C182" s="37"/>
      <c r="D182" s="37"/>
      <c r="E182" s="37"/>
      <c r="F182" s="37"/>
      <c r="G182" s="37"/>
      <c r="H182" s="37"/>
      <c r="I182" s="134"/>
      <c r="J182" s="37"/>
      <c r="K182" s="134"/>
      <c r="L182" s="37"/>
      <c r="M182" s="37"/>
      <c r="N182" s="37"/>
      <c r="O182" s="37"/>
      <c r="P182" s="37"/>
      <c r="Q182" s="37"/>
      <c r="R182" s="173"/>
    </row>
    <row r="183" spans="2:18" x14ac:dyDescent="0.35">
      <c r="B183" s="136"/>
      <c r="C183" s="28"/>
      <c r="D183" s="28"/>
      <c r="E183" s="28"/>
      <c r="F183" s="28"/>
      <c r="G183" s="28"/>
      <c r="H183" s="28"/>
      <c r="I183" s="115"/>
      <c r="J183" s="28"/>
      <c r="K183" s="115"/>
      <c r="Q183" s="28"/>
      <c r="R183" s="174"/>
    </row>
    <row r="184" spans="2:18" ht="17.25" customHeight="1" x14ac:dyDescent="0.35">
      <c r="B184" s="136"/>
      <c r="C184" s="197" t="s">
        <v>208</v>
      </c>
      <c r="D184" s="28"/>
      <c r="E184" s="28" t="s">
        <v>180</v>
      </c>
      <c r="F184" s="28"/>
      <c r="G184" s="28" t="s">
        <v>194</v>
      </c>
      <c r="H184" s="28"/>
      <c r="I184" s="28" t="s">
        <v>195</v>
      </c>
      <c r="J184" s="28"/>
      <c r="K184" s="28" t="s">
        <v>196</v>
      </c>
      <c r="M184" s="28" t="s">
        <v>197</v>
      </c>
      <c r="O184" s="236" t="s">
        <v>210</v>
      </c>
      <c r="P184" s="236"/>
      <c r="Q184" s="236"/>
      <c r="R184" s="174"/>
    </row>
    <row r="185" spans="2:18" x14ac:dyDescent="0.35">
      <c r="B185" s="136"/>
      <c r="C185" s="151" t="s">
        <v>181</v>
      </c>
      <c r="D185" s="28"/>
      <c r="E185" s="28"/>
      <c r="F185" s="28"/>
      <c r="G185" s="28"/>
      <c r="H185" s="28"/>
      <c r="I185" s="115"/>
      <c r="J185" s="28"/>
      <c r="K185" s="115"/>
      <c r="O185" s="236"/>
      <c r="P185" s="236"/>
      <c r="Q185" s="236"/>
      <c r="R185" s="174"/>
    </row>
    <row r="186" spans="2:18" x14ac:dyDescent="0.35">
      <c r="B186" s="136"/>
      <c r="C186" s="226" t="s">
        <v>161</v>
      </c>
      <c r="D186" s="21" t="s">
        <v>59</v>
      </c>
      <c r="E186" s="108"/>
      <c r="F186" s="138"/>
      <c r="G186" s="108"/>
      <c r="H186" s="138"/>
      <c r="I186" s="108"/>
      <c r="J186" s="28"/>
      <c r="K186" s="108"/>
      <c r="M186" s="108"/>
      <c r="O186" s="236" t="s">
        <v>211</v>
      </c>
      <c r="P186" s="236"/>
      <c r="Q186" s="236"/>
      <c r="R186" s="174"/>
    </row>
    <row r="187" spans="2:18" x14ac:dyDescent="0.35">
      <c r="B187" s="136"/>
      <c r="C187" s="226" t="s">
        <v>162</v>
      </c>
      <c r="D187" s="21" t="s">
        <v>59</v>
      </c>
      <c r="E187" s="108"/>
      <c r="F187" s="138"/>
      <c r="G187" s="108"/>
      <c r="H187" s="138"/>
      <c r="I187" s="108"/>
      <c r="J187" s="28"/>
      <c r="K187" s="108"/>
      <c r="M187" s="108"/>
      <c r="O187" s="236" t="s">
        <v>212</v>
      </c>
      <c r="P187" s="236"/>
      <c r="Q187" s="236"/>
      <c r="R187" s="174"/>
    </row>
    <row r="188" spans="2:18" x14ac:dyDescent="0.35">
      <c r="B188" s="136"/>
      <c r="C188" s="226" t="s">
        <v>163</v>
      </c>
      <c r="D188" s="21" t="s">
        <v>59</v>
      </c>
      <c r="E188" s="108"/>
      <c r="F188" s="138"/>
      <c r="G188" s="108"/>
      <c r="H188" s="138"/>
      <c r="I188" s="108"/>
      <c r="J188" s="28"/>
      <c r="K188" s="108"/>
      <c r="M188" s="108"/>
      <c r="O188" s="236" t="s">
        <v>213</v>
      </c>
      <c r="P188" s="236"/>
      <c r="Q188" s="236"/>
      <c r="R188" s="174"/>
    </row>
    <row r="189" spans="2:18" x14ac:dyDescent="0.35">
      <c r="B189" s="136"/>
      <c r="C189" s="28"/>
      <c r="D189" s="28"/>
      <c r="E189" s="28"/>
      <c r="F189" s="28"/>
      <c r="G189" s="28"/>
      <c r="H189" s="28"/>
      <c r="I189" s="28"/>
      <c r="J189" s="28"/>
      <c r="K189" s="28"/>
      <c r="Q189" s="28"/>
      <c r="R189" s="174"/>
    </row>
    <row r="190" spans="2:18" ht="17.25" customHeight="1" x14ac:dyDescent="0.35">
      <c r="B190" s="136"/>
      <c r="C190" s="197" t="s">
        <v>209</v>
      </c>
      <c r="D190" s="28"/>
      <c r="E190" s="28"/>
      <c r="F190" s="28"/>
      <c r="G190" s="28"/>
      <c r="H190" s="28"/>
      <c r="I190" s="28"/>
      <c r="J190" s="28"/>
      <c r="K190" s="28"/>
      <c r="O190" s="236" t="s">
        <v>198</v>
      </c>
      <c r="P190" s="236"/>
      <c r="Q190" s="236"/>
      <c r="R190" s="174"/>
    </row>
    <row r="191" spans="2:18" x14ac:dyDescent="0.35">
      <c r="B191" s="136"/>
      <c r="C191" s="178" t="s">
        <v>181</v>
      </c>
      <c r="D191" s="28"/>
      <c r="E191" s="28"/>
      <c r="F191" s="28"/>
      <c r="G191" s="28"/>
      <c r="H191" s="28"/>
      <c r="I191" s="28"/>
      <c r="J191" s="28"/>
      <c r="K191" s="28"/>
      <c r="O191" s="236"/>
      <c r="P191" s="236"/>
      <c r="Q191" s="236"/>
      <c r="R191" s="174"/>
    </row>
    <row r="192" spans="2:18" ht="17.25" customHeight="1" x14ac:dyDescent="0.35">
      <c r="B192" s="136"/>
      <c r="C192" s="227" t="s">
        <v>161</v>
      </c>
      <c r="D192" s="21" t="s">
        <v>59</v>
      </c>
      <c r="E192" s="108"/>
      <c r="F192" s="138"/>
      <c r="G192" s="108"/>
      <c r="H192" s="138"/>
      <c r="I192" s="108"/>
      <c r="J192" s="28"/>
      <c r="K192" s="108"/>
      <c r="M192" s="108"/>
      <c r="O192" s="236" t="s">
        <v>211</v>
      </c>
      <c r="P192" s="236"/>
      <c r="Q192" s="236"/>
      <c r="R192" s="174"/>
    </row>
    <row r="193" spans="2:18" ht="17.25" customHeight="1" x14ac:dyDescent="0.35">
      <c r="B193" s="136"/>
      <c r="C193" s="227" t="s">
        <v>162</v>
      </c>
      <c r="D193" s="21" t="s">
        <v>59</v>
      </c>
      <c r="E193" s="108"/>
      <c r="F193" s="138"/>
      <c r="G193" s="108"/>
      <c r="H193" s="138"/>
      <c r="I193" s="108"/>
      <c r="J193" s="28"/>
      <c r="K193" s="108"/>
      <c r="M193" s="108"/>
      <c r="O193" s="236" t="s">
        <v>212</v>
      </c>
      <c r="P193" s="236"/>
      <c r="Q193" s="236"/>
      <c r="R193" s="174"/>
    </row>
    <row r="194" spans="2:18" ht="17.25" customHeight="1" x14ac:dyDescent="0.35">
      <c r="B194" s="136"/>
      <c r="C194" s="227" t="s">
        <v>163</v>
      </c>
      <c r="D194" s="21" t="s">
        <v>59</v>
      </c>
      <c r="E194" s="108"/>
      <c r="F194" s="138"/>
      <c r="G194" s="108"/>
      <c r="H194" s="138"/>
      <c r="I194" s="108"/>
      <c r="J194" s="28"/>
      <c r="K194" s="108"/>
      <c r="M194" s="108"/>
      <c r="O194" s="236" t="s">
        <v>213</v>
      </c>
      <c r="P194" s="236"/>
      <c r="Q194" s="236"/>
      <c r="R194" s="174"/>
    </row>
    <row r="195" spans="2:18" x14ac:dyDescent="0.35">
      <c r="B195" s="136"/>
      <c r="C195" s="28"/>
      <c r="D195" s="28"/>
      <c r="E195" s="28"/>
      <c r="F195" s="28"/>
      <c r="G195" s="28"/>
      <c r="H195" s="28"/>
      <c r="I195" s="28"/>
      <c r="J195" s="28"/>
      <c r="K195" s="28"/>
      <c r="Q195" s="28"/>
      <c r="R195" s="174"/>
    </row>
    <row r="196" spans="2:18" ht="17.25" customHeight="1" x14ac:dyDescent="0.35">
      <c r="B196" s="136"/>
      <c r="C196" s="197" t="s">
        <v>214</v>
      </c>
      <c r="D196" s="28"/>
      <c r="E196" s="28"/>
      <c r="F196" s="28"/>
      <c r="G196" s="28"/>
      <c r="H196" s="28"/>
      <c r="I196" s="28"/>
      <c r="J196" s="28"/>
      <c r="K196" s="28"/>
      <c r="O196" s="236" t="s">
        <v>199</v>
      </c>
      <c r="P196" s="236"/>
      <c r="Q196" s="236"/>
      <c r="R196" s="174"/>
    </row>
    <row r="197" spans="2:18" x14ac:dyDescent="0.35">
      <c r="B197" s="136"/>
      <c r="C197" s="178" t="s">
        <v>181</v>
      </c>
      <c r="D197" s="28"/>
      <c r="E197" s="28"/>
      <c r="F197" s="28"/>
      <c r="G197" s="28"/>
      <c r="H197" s="28"/>
      <c r="I197" s="28"/>
      <c r="J197" s="28"/>
      <c r="K197" s="28"/>
      <c r="O197" s="236"/>
      <c r="P197" s="236"/>
      <c r="Q197" s="236"/>
      <c r="R197" s="174"/>
    </row>
    <row r="198" spans="2:18" ht="17.25" customHeight="1" x14ac:dyDescent="0.35">
      <c r="B198" s="136"/>
      <c r="C198" s="227" t="s">
        <v>161</v>
      </c>
      <c r="D198" s="21" t="s">
        <v>59</v>
      </c>
      <c r="E198" s="108"/>
      <c r="F198" s="138"/>
      <c r="G198" s="108"/>
      <c r="H198" s="138"/>
      <c r="I198" s="108"/>
      <c r="J198" s="28"/>
      <c r="K198" s="108"/>
      <c r="M198" s="108"/>
      <c r="O198" s="236" t="s">
        <v>211</v>
      </c>
      <c r="P198" s="236"/>
      <c r="Q198" s="236"/>
      <c r="R198" s="174"/>
    </row>
    <row r="199" spans="2:18" ht="17.25" customHeight="1" x14ac:dyDescent="0.35">
      <c r="B199" s="136"/>
      <c r="C199" s="227" t="s">
        <v>162</v>
      </c>
      <c r="D199" s="21" t="s">
        <v>59</v>
      </c>
      <c r="E199" s="108"/>
      <c r="F199" s="138"/>
      <c r="G199" s="108"/>
      <c r="H199" s="138"/>
      <c r="I199" s="108"/>
      <c r="J199" s="28"/>
      <c r="K199" s="108"/>
      <c r="M199" s="108"/>
      <c r="O199" s="236" t="s">
        <v>212</v>
      </c>
      <c r="P199" s="236"/>
      <c r="Q199" s="236"/>
      <c r="R199" s="174"/>
    </row>
    <row r="200" spans="2:18" ht="17.25" customHeight="1" x14ac:dyDescent="0.35">
      <c r="B200" s="136"/>
      <c r="C200" s="227" t="s">
        <v>163</v>
      </c>
      <c r="D200" s="21" t="s">
        <v>59</v>
      </c>
      <c r="E200" s="108"/>
      <c r="F200" s="138"/>
      <c r="G200" s="108"/>
      <c r="H200" s="138"/>
      <c r="I200" s="108"/>
      <c r="J200" s="28"/>
      <c r="K200" s="108"/>
      <c r="M200" s="108"/>
      <c r="O200" s="236" t="s">
        <v>213</v>
      </c>
      <c r="P200" s="236"/>
      <c r="Q200" s="236"/>
      <c r="R200" s="174"/>
    </row>
    <row r="201" spans="2:18" x14ac:dyDescent="0.35">
      <c r="B201" s="136"/>
      <c r="C201" s="28"/>
      <c r="D201" s="28"/>
      <c r="E201" s="28"/>
      <c r="F201" s="28"/>
      <c r="G201" s="28"/>
      <c r="H201" s="28"/>
      <c r="I201" s="28"/>
      <c r="J201" s="28"/>
      <c r="K201" s="28"/>
      <c r="Q201" s="28"/>
      <c r="R201" s="174"/>
    </row>
    <row r="202" spans="2:18" ht="17.25" customHeight="1" x14ac:dyDescent="0.35">
      <c r="B202" s="136"/>
      <c r="C202" s="197" t="s">
        <v>215</v>
      </c>
      <c r="D202" s="28"/>
      <c r="E202" s="28"/>
      <c r="F202" s="28"/>
      <c r="G202" s="28"/>
      <c r="H202" s="28"/>
      <c r="I202" s="28"/>
      <c r="J202" s="28"/>
      <c r="K202" s="28"/>
      <c r="O202" s="236" t="s">
        <v>200</v>
      </c>
      <c r="P202" s="236"/>
      <c r="Q202" s="236"/>
      <c r="R202" s="174"/>
    </row>
    <row r="203" spans="2:18" x14ac:dyDescent="0.35">
      <c r="B203" s="136"/>
      <c r="C203" s="178" t="s">
        <v>181</v>
      </c>
      <c r="D203" s="28"/>
      <c r="E203" s="28"/>
      <c r="F203" s="28"/>
      <c r="G203" s="28"/>
      <c r="H203" s="28"/>
      <c r="I203" s="28"/>
      <c r="J203" s="28"/>
      <c r="K203" s="28"/>
      <c r="O203" s="236"/>
      <c r="P203" s="236"/>
      <c r="Q203" s="236"/>
      <c r="R203" s="174"/>
    </row>
    <row r="204" spans="2:18" ht="17.25" customHeight="1" x14ac:dyDescent="0.35">
      <c r="B204" s="136"/>
      <c r="C204" s="227" t="s">
        <v>161</v>
      </c>
      <c r="D204" s="21" t="s">
        <v>59</v>
      </c>
      <c r="E204" s="108"/>
      <c r="F204" s="138"/>
      <c r="G204" s="108"/>
      <c r="H204" s="138"/>
      <c r="I204" s="108"/>
      <c r="J204" s="28"/>
      <c r="K204" s="108"/>
      <c r="M204" s="108"/>
      <c r="O204" s="236" t="s">
        <v>211</v>
      </c>
      <c r="P204" s="236"/>
      <c r="Q204" s="236"/>
      <c r="R204" s="174"/>
    </row>
    <row r="205" spans="2:18" ht="17.25" customHeight="1" x14ac:dyDescent="0.35">
      <c r="B205" s="136"/>
      <c r="C205" s="227" t="s">
        <v>162</v>
      </c>
      <c r="D205" s="21" t="s">
        <v>59</v>
      </c>
      <c r="E205" s="108"/>
      <c r="F205" s="138"/>
      <c r="G205" s="108"/>
      <c r="H205" s="138"/>
      <c r="I205" s="108"/>
      <c r="J205" s="28"/>
      <c r="K205" s="108"/>
      <c r="M205" s="108"/>
      <c r="O205" s="236" t="s">
        <v>212</v>
      </c>
      <c r="P205" s="236"/>
      <c r="Q205" s="236"/>
      <c r="R205" s="174"/>
    </row>
    <row r="206" spans="2:18" ht="17.25" customHeight="1" x14ac:dyDescent="0.35">
      <c r="B206" s="136"/>
      <c r="C206" s="227" t="s">
        <v>163</v>
      </c>
      <c r="D206" s="21" t="s">
        <v>59</v>
      </c>
      <c r="E206" s="108"/>
      <c r="F206" s="138"/>
      <c r="G206" s="108"/>
      <c r="H206" s="138"/>
      <c r="I206" s="108"/>
      <c r="J206" s="28"/>
      <c r="K206" s="108"/>
      <c r="M206" s="108"/>
      <c r="O206" s="236" t="s">
        <v>213</v>
      </c>
      <c r="P206" s="236"/>
      <c r="Q206" s="236"/>
      <c r="R206" s="174"/>
    </row>
    <row r="207" spans="2:18" x14ac:dyDescent="0.35">
      <c r="B207" s="136"/>
      <c r="C207" s="28"/>
      <c r="D207" s="28"/>
      <c r="E207" s="28"/>
      <c r="F207" s="28"/>
      <c r="G207" s="28"/>
      <c r="H207" s="28"/>
      <c r="I207" s="28"/>
      <c r="J207" s="28"/>
      <c r="K207" s="28"/>
      <c r="Q207" s="28"/>
      <c r="R207" s="174"/>
    </row>
    <row r="208" spans="2:18" ht="17.25" customHeight="1" x14ac:dyDescent="0.35">
      <c r="B208" s="136"/>
      <c r="C208" s="197" t="s">
        <v>216</v>
      </c>
      <c r="D208" s="28"/>
      <c r="E208" s="28"/>
      <c r="F208" s="28"/>
      <c r="G208" s="28"/>
      <c r="H208" s="28"/>
      <c r="I208" s="28"/>
      <c r="J208" s="28"/>
      <c r="K208" s="28"/>
      <c r="O208" s="236" t="s">
        <v>201</v>
      </c>
      <c r="P208" s="236"/>
      <c r="Q208" s="236"/>
      <c r="R208" s="174"/>
    </row>
    <row r="209" spans="2:18" x14ac:dyDescent="0.35">
      <c r="B209" s="136"/>
      <c r="C209" s="178" t="s">
        <v>181</v>
      </c>
      <c r="D209" s="28"/>
      <c r="E209" s="28"/>
      <c r="F209" s="28"/>
      <c r="G209" s="28"/>
      <c r="H209" s="28"/>
      <c r="I209" s="28"/>
      <c r="J209" s="28"/>
      <c r="K209" s="28"/>
      <c r="O209" s="236"/>
      <c r="P209" s="236"/>
      <c r="Q209" s="236"/>
      <c r="R209" s="174"/>
    </row>
    <row r="210" spans="2:18" ht="17.25" customHeight="1" x14ac:dyDescent="0.35">
      <c r="B210" s="136"/>
      <c r="C210" s="227" t="s">
        <v>161</v>
      </c>
      <c r="D210" s="21" t="s">
        <v>59</v>
      </c>
      <c r="E210" s="108"/>
      <c r="F210" s="138"/>
      <c r="G210" s="108"/>
      <c r="H210" s="138"/>
      <c r="I210" s="108"/>
      <c r="J210" s="28"/>
      <c r="K210" s="108"/>
      <c r="M210" s="108"/>
      <c r="O210" s="236" t="s">
        <v>211</v>
      </c>
      <c r="P210" s="236"/>
      <c r="Q210" s="236"/>
      <c r="R210" s="174"/>
    </row>
    <row r="211" spans="2:18" ht="17.25" customHeight="1" x14ac:dyDescent="0.35">
      <c r="B211" s="136"/>
      <c r="C211" s="227" t="s">
        <v>162</v>
      </c>
      <c r="D211" s="21" t="s">
        <v>59</v>
      </c>
      <c r="E211" s="108"/>
      <c r="F211" s="138"/>
      <c r="G211" s="108"/>
      <c r="H211" s="138"/>
      <c r="I211" s="108"/>
      <c r="J211" s="28"/>
      <c r="K211" s="108"/>
      <c r="M211" s="108"/>
      <c r="O211" s="236" t="s">
        <v>212</v>
      </c>
      <c r="P211" s="236"/>
      <c r="Q211" s="236"/>
      <c r="R211" s="174"/>
    </row>
    <row r="212" spans="2:18" ht="17.25" customHeight="1" x14ac:dyDescent="0.35">
      <c r="B212" s="136"/>
      <c r="C212" s="227" t="s">
        <v>163</v>
      </c>
      <c r="D212" s="21" t="s">
        <v>59</v>
      </c>
      <c r="E212" s="108"/>
      <c r="F212" s="138"/>
      <c r="G212" s="108"/>
      <c r="H212" s="138"/>
      <c r="I212" s="108"/>
      <c r="J212" s="28"/>
      <c r="K212" s="108"/>
      <c r="M212" s="108"/>
      <c r="O212" s="236" t="s">
        <v>213</v>
      </c>
      <c r="P212" s="236"/>
      <c r="Q212" s="236"/>
      <c r="R212" s="174"/>
    </row>
    <row r="213" spans="2:18" x14ac:dyDescent="0.35">
      <c r="B213" s="137"/>
      <c r="C213" s="68"/>
      <c r="D213" s="68"/>
      <c r="E213" s="68"/>
      <c r="F213" s="68"/>
      <c r="G213" s="68"/>
      <c r="H213" s="68"/>
      <c r="I213" s="135"/>
      <c r="J213" s="68"/>
      <c r="K213" s="135"/>
      <c r="L213" s="68"/>
      <c r="M213" s="68"/>
      <c r="N213" s="68"/>
      <c r="O213" s="68"/>
      <c r="P213" s="68"/>
      <c r="Q213" s="68"/>
      <c r="R213" s="175"/>
    </row>
  </sheetData>
  <sheetProtection selectLockedCells="1"/>
  <mergeCells count="106">
    <mergeCell ref="O124:Q125"/>
    <mergeCell ref="I87:K87"/>
    <mergeCell ref="I88:K88"/>
    <mergeCell ref="I89:K89"/>
    <mergeCell ref="O117:Q118"/>
    <mergeCell ref="O113:O115"/>
    <mergeCell ref="O119:Q120"/>
    <mergeCell ref="I75:K75"/>
    <mergeCell ref="I77:K77"/>
    <mergeCell ref="I78:K78"/>
    <mergeCell ref="I79:K79"/>
    <mergeCell ref="I80:K80"/>
    <mergeCell ref="I81:K81"/>
    <mergeCell ref="I82:K82"/>
    <mergeCell ref="O121:Q122"/>
    <mergeCell ref="I90:K90"/>
    <mergeCell ref="I91:K91"/>
    <mergeCell ref="I93:K93"/>
    <mergeCell ref="I109:K109"/>
    <mergeCell ref="I48:K48"/>
    <mergeCell ref="E126:G126"/>
    <mergeCell ref="I126:K126"/>
    <mergeCell ref="I98:K98"/>
    <mergeCell ref="I100:K100"/>
    <mergeCell ref="E98:G98"/>
    <mergeCell ref="E102:G102"/>
    <mergeCell ref="E104:G104"/>
    <mergeCell ref="E84:G84"/>
    <mergeCell ref="E75:G75"/>
    <mergeCell ref="I50:K51"/>
    <mergeCell ref="I62:K62"/>
    <mergeCell ref="I63:K63"/>
    <mergeCell ref="I102:K102"/>
    <mergeCell ref="I104:K104"/>
    <mergeCell ref="I56:K56"/>
    <mergeCell ref="I65:K65"/>
    <mergeCell ref="D3:G3"/>
    <mergeCell ref="E38:G41"/>
    <mergeCell ref="E109:G109"/>
    <mergeCell ref="D4:G4"/>
    <mergeCell ref="D5:G5"/>
    <mergeCell ref="E93:G93"/>
    <mergeCell ref="E73:G73"/>
    <mergeCell ref="I10:K10"/>
    <mergeCell ref="I12:K12"/>
    <mergeCell ref="I17:K17"/>
    <mergeCell ref="I26:K27"/>
    <mergeCell ref="I29:K30"/>
    <mergeCell ref="I38:K38"/>
    <mergeCell ref="I39:K39"/>
    <mergeCell ref="I40:K40"/>
    <mergeCell ref="I55:K55"/>
    <mergeCell ref="I73:K73"/>
    <mergeCell ref="I54:K54"/>
    <mergeCell ref="I53:K53"/>
    <mergeCell ref="I58:K59"/>
    <mergeCell ref="I67:K68"/>
    <mergeCell ref="I60:K61"/>
    <mergeCell ref="I84:K84"/>
    <mergeCell ref="I86:K86"/>
    <mergeCell ref="O206:Q206"/>
    <mergeCell ref="I145:K145"/>
    <mergeCell ref="I148:K148"/>
    <mergeCell ref="I149:K149"/>
    <mergeCell ref="I150:K150"/>
    <mergeCell ref="I151:K151"/>
    <mergeCell ref="E139:G139"/>
    <mergeCell ref="E131:G131"/>
    <mergeCell ref="I143:K143"/>
    <mergeCell ref="I144:K144"/>
    <mergeCell ref="E142:G142"/>
    <mergeCell ref="E143:G143"/>
    <mergeCell ref="E144:G144"/>
    <mergeCell ref="E145:G145"/>
    <mergeCell ref="O153:Q154"/>
    <mergeCell ref="E159:G159"/>
    <mergeCell ref="I159:K159"/>
    <mergeCell ref="E161:G161"/>
    <mergeCell ref="I161:K161"/>
    <mergeCell ref="O134:Q134"/>
    <mergeCell ref="I139:K139"/>
    <mergeCell ref="I142:K142"/>
    <mergeCell ref="I43:K43"/>
    <mergeCell ref="I131:M132"/>
    <mergeCell ref="E163:G163"/>
    <mergeCell ref="I163:K163"/>
    <mergeCell ref="O166:Q166"/>
    <mergeCell ref="O211:Q211"/>
    <mergeCell ref="O212:Q212"/>
    <mergeCell ref="O184:Q185"/>
    <mergeCell ref="O190:Q191"/>
    <mergeCell ref="O192:Q192"/>
    <mergeCell ref="O196:Q197"/>
    <mergeCell ref="O198:Q198"/>
    <mergeCell ref="O202:Q203"/>
    <mergeCell ref="O204:Q204"/>
    <mergeCell ref="O208:Q209"/>
    <mergeCell ref="O210:Q210"/>
    <mergeCell ref="O186:Q186"/>
    <mergeCell ref="O187:Q187"/>
    <mergeCell ref="O188:Q188"/>
    <mergeCell ref="O193:Q193"/>
    <mergeCell ref="O194:Q194"/>
    <mergeCell ref="O199:Q199"/>
    <mergeCell ref="O200:Q200"/>
    <mergeCell ref="O205:Q205"/>
  </mergeCells>
  <phoneticPr fontId="0" type="noConversion"/>
  <conditionalFormatting sqref="E18 E20">
    <cfRule type="expression" dxfId="105" priority="259">
      <formula>#REF!="% Load"</formula>
    </cfRule>
  </conditionalFormatting>
  <conditionalFormatting sqref="C3">
    <cfRule type="expression" dxfId="104" priority="219">
      <formula>#REF!="% Load"</formula>
    </cfRule>
  </conditionalFormatting>
  <conditionalFormatting sqref="E21">
    <cfRule type="expression" dxfId="103" priority="185">
      <formula>#REF!="% Load"</formula>
    </cfRule>
  </conditionalFormatting>
  <conditionalFormatting sqref="E22 N119:N121 N117">
    <cfRule type="expression" dxfId="102" priority="184">
      <formula>#REF!="% Load"</formula>
    </cfRule>
  </conditionalFormatting>
  <conditionalFormatting sqref="E15">
    <cfRule type="expression" dxfId="101" priority="183">
      <formula>#REF!="% Load"</formula>
    </cfRule>
  </conditionalFormatting>
  <conditionalFormatting sqref="E13">
    <cfRule type="expression" dxfId="100" priority="182">
      <formula>#REF!="% Load"</formula>
    </cfRule>
  </conditionalFormatting>
  <conditionalFormatting sqref="E12">
    <cfRule type="expression" dxfId="99" priority="181">
      <formula>#REF!="% Load"</formula>
    </cfRule>
  </conditionalFormatting>
  <conditionalFormatting sqref="E10">
    <cfRule type="expression" dxfId="98" priority="180">
      <formula>#REF!="% Load"</formula>
    </cfRule>
  </conditionalFormatting>
  <conditionalFormatting sqref="E19">
    <cfRule type="expression" dxfId="97" priority="179">
      <formula>#REF!="% Load"</formula>
    </cfRule>
  </conditionalFormatting>
  <conditionalFormatting sqref="E26">
    <cfRule type="expression" dxfId="96" priority="177">
      <formula>#REF!="% Load"</formula>
    </cfRule>
  </conditionalFormatting>
  <conditionalFormatting sqref="E31">
    <cfRule type="expression" dxfId="95" priority="171">
      <formula>#REF!="% Load"</formula>
    </cfRule>
  </conditionalFormatting>
  <conditionalFormatting sqref="E32">
    <cfRule type="expression" dxfId="94" priority="170">
      <formula>#REF!="% Load"</formula>
    </cfRule>
  </conditionalFormatting>
  <conditionalFormatting sqref="E33:E34">
    <cfRule type="expression" dxfId="93" priority="168">
      <formula>#REF!="% Load"</formula>
    </cfRule>
  </conditionalFormatting>
  <conditionalFormatting sqref="E30">
    <cfRule type="expression" dxfId="92" priority="169">
      <formula>#REF!="% Load"</formula>
    </cfRule>
  </conditionalFormatting>
  <conditionalFormatting sqref="G33:G34">
    <cfRule type="expression" dxfId="91" priority="163">
      <formula>#REF!="% Load"</formula>
    </cfRule>
  </conditionalFormatting>
  <conditionalFormatting sqref="G31">
    <cfRule type="expression" dxfId="90" priority="166">
      <formula>#REF!="% Load"</formula>
    </cfRule>
  </conditionalFormatting>
  <conditionalFormatting sqref="G32">
    <cfRule type="expression" dxfId="89" priority="165">
      <formula>#REF!="% Load"</formula>
    </cfRule>
  </conditionalFormatting>
  <conditionalFormatting sqref="G30">
    <cfRule type="expression" dxfId="88" priority="164">
      <formula>#REF!="% Load"</formula>
    </cfRule>
  </conditionalFormatting>
  <conditionalFormatting sqref="E48">
    <cfRule type="expression" dxfId="87" priority="162">
      <formula>#REF!="% Load"</formula>
    </cfRule>
  </conditionalFormatting>
  <conditionalFormatting sqref="E51">
    <cfRule type="expression" dxfId="86" priority="161">
      <formula>#REF!="% Load"</formula>
    </cfRule>
  </conditionalFormatting>
  <conditionalFormatting sqref="E61">
    <cfRule type="expression" dxfId="85" priority="159">
      <formula>#REF!="% Load"</formula>
    </cfRule>
  </conditionalFormatting>
  <conditionalFormatting sqref="D3">
    <cfRule type="expression" dxfId="84" priority="141">
      <formula>#REF!="% Load"</formula>
    </cfRule>
  </conditionalFormatting>
  <conditionalFormatting sqref="E87 E91">
    <cfRule type="expression" dxfId="83" priority="138">
      <formula>#REF!="% Load"</formula>
    </cfRule>
  </conditionalFormatting>
  <conditionalFormatting sqref="E134">
    <cfRule type="expression" dxfId="82" priority="133">
      <formula>#REF!="% Load"</formula>
    </cfRule>
  </conditionalFormatting>
  <conditionalFormatting sqref="E88">
    <cfRule type="expression" dxfId="81" priority="131">
      <formula>#REF!="% Load"</formula>
    </cfRule>
  </conditionalFormatting>
  <conditionalFormatting sqref="E89">
    <cfRule type="expression" dxfId="80" priority="130">
      <formula>#REF!="% Load"</formula>
    </cfRule>
  </conditionalFormatting>
  <conditionalFormatting sqref="E154">
    <cfRule type="expression" dxfId="79" priority="108">
      <formula>#REF!="% Load"</formula>
    </cfRule>
  </conditionalFormatting>
  <conditionalFormatting sqref="E38">
    <cfRule type="expression" dxfId="78" priority="126">
      <formula>#REF!="% Load"</formula>
    </cfRule>
  </conditionalFormatting>
  <conditionalFormatting sqref="E90">
    <cfRule type="expression" dxfId="77" priority="125">
      <formula>#REF!="% Load"</formula>
    </cfRule>
  </conditionalFormatting>
  <conditionalFormatting sqref="D87:D91">
    <cfRule type="expression" dxfId="76" priority="124">
      <formula>#REF!="% Load"</formula>
    </cfRule>
  </conditionalFormatting>
  <conditionalFormatting sqref="E77:E79">
    <cfRule type="expression" dxfId="75" priority="121">
      <formula>#REF!="% Load"</formula>
    </cfRule>
  </conditionalFormatting>
  <conditionalFormatting sqref="E80">
    <cfRule type="expression" dxfId="74" priority="120">
      <formula>#REF!="% Load"</formula>
    </cfRule>
  </conditionalFormatting>
  <conditionalFormatting sqref="E81:E82">
    <cfRule type="expression" dxfId="73" priority="119">
      <formula>#REF!="% Load"</formula>
    </cfRule>
  </conditionalFormatting>
  <conditionalFormatting sqref="E148 E150">
    <cfRule type="expression" dxfId="72" priority="114">
      <formula>#REF!="% Load"</formula>
    </cfRule>
  </conditionalFormatting>
  <conditionalFormatting sqref="E149 E151:E152">
    <cfRule type="expression" dxfId="71" priority="113">
      <formula>#REF!="% Load"</formula>
    </cfRule>
  </conditionalFormatting>
  <conditionalFormatting sqref="G149 G151:G152">
    <cfRule type="expression" dxfId="70" priority="109">
      <formula>#REF!="% Load"</formula>
    </cfRule>
  </conditionalFormatting>
  <conditionalFormatting sqref="G148 G150">
    <cfRule type="expression" dxfId="69" priority="110">
      <formula>#REF!="% Load"</formula>
    </cfRule>
  </conditionalFormatting>
  <conditionalFormatting sqref="E113">
    <cfRule type="expression" dxfId="68" priority="78">
      <formula>#REF!="% Load"</formula>
    </cfRule>
  </conditionalFormatting>
  <conditionalFormatting sqref="N124">
    <cfRule type="expression" dxfId="67" priority="57">
      <formula>#REF!="% Load"</formula>
    </cfRule>
  </conditionalFormatting>
  <conditionalFormatting sqref="G134">
    <cfRule type="expression" dxfId="66" priority="51">
      <formula>#REF!="% Load"</formula>
    </cfRule>
  </conditionalFormatting>
  <conditionalFormatting sqref="I134">
    <cfRule type="expression" dxfId="65" priority="50">
      <formula>#REF!="% Load"</formula>
    </cfRule>
  </conditionalFormatting>
  <conditionalFormatting sqref="M134">
    <cfRule type="expression" dxfId="64" priority="48">
      <formula>#REF!="% Load"</formula>
    </cfRule>
  </conditionalFormatting>
  <conditionalFormatting sqref="K134">
    <cfRule type="expression" dxfId="63" priority="49">
      <formula>#REF!="% Load"</formula>
    </cfRule>
  </conditionalFormatting>
  <conditionalFormatting sqref="G154">
    <cfRule type="expression" dxfId="62" priority="36">
      <formula>#REF!="% Load"</formula>
    </cfRule>
  </conditionalFormatting>
  <conditionalFormatting sqref="I154">
    <cfRule type="expression" dxfId="61" priority="35">
      <formula>#REF!="% Load"</formula>
    </cfRule>
  </conditionalFormatting>
  <conditionalFormatting sqref="M154">
    <cfRule type="expression" dxfId="60" priority="33">
      <formula>#REF!="% Load"</formula>
    </cfRule>
  </conditionalFormatting>
  <conditionalFormatting sqref="K154">
    <cfRule type="expression" dxfId="59" priority="34">
      <formula>#REF!="% Load"</formula>
    </cfRule>
  </conditionalFormatting>
  <conditionalFormatting sqref="E192:E194">
    <cfRule type="expression" dxfId="58" priority="27">
      <formula>#REF!="% Load"</formula>
    </cfRule>
  </conditionalFormatting>
  <conditionalFormatting sqref="E198:E200">
    <cfRule type="expression" dxfId="57" priority="26">
      <formula>#REF!="% Load"</formula>
    </cfRule>
  </conditionalFormatting>
  <conditionalFormatting sqref="E210:E212">
    <cfRule type="expression" dxfId="56" priority="24">
      <formula>#REF!="% Load"</formula>
    </cfRule>
  </conditionalFormatting>
  <conditionalFormatting sqref="E204:E206">
    <cfRule type="expression" dxfId="55" priority="25">
      <formula>#REF!="% Load"</formula>
    </cfRule>
  </conditionalFormatting>
  <conditionalFormatting sqref="E186:E188">
    <cfRule type="expression" dxfId="54" priority="28">
      <formula>#REF!="% Load"</formula>
    </cfRule>
  </conditionalFormatting>
  <conditionalFormatting sqref="G186:G188">
    <cfRule type="expression" dxfId="53" priority="23">
      <formula>#REF!="% Load"</formula>
    </cfRule>
  </conditionalFormatting>
  <conditionalFormatting sqref="G192:G194">
    <cfRule type="expression" dxfId="52" priority="22">
      <formula>#REF!="% Load"</formula>
    </cfRule>
  </conditionalFormatting>
  <conditionalFormatting sqref="G198:G200">
    <cfRule type="expression" dxfId="51" priority="21">
      <formula>#REF!="% Load"</formula>
    </cfRule>
  </conditionalFormatting>
  <conditionalFormatting sqref="G204:G206">
    <cfRule type="expression" dxfId="50" priority="20">
      <formula>#REF!="% Load"</formula>
    </cfRule>
  </conditionalFormatting>
  <conditionalFormatting sqref="G210:G212">
    <cfRule type="expression" dxfId="49" priority="19">
      <formula>#REF!="% Load"</formula>
    </cfRule>
  </conditionalFormatting>
  <conditionalFormatting sqref="I186:I188 I192:I194 I198:I200 I204:I206 I210:I212">
    <cfRule type="expression" dxfId="48" priority="18">
      <formula>#REF!="% Load"</formula>
    </cfRule>
  </conditionalFormatting>
  <conditionalFormatting sqref="K186:K188 K192:K194 K198:K200 K204:K206 K210:K212">
    <cfRule type="expression" dxfId="47" priority="17">
      <formula>#REF!="% Load"</formula>
    </cfRule>
  </conditionalFormatting>
  <conditionalFormatting sqref="M186:M188 M192:M194 M198:M200 M204:M206 M210:M212">
    <cfRule type="expression" dxfId="46" priority="16">
      <formula>#REF!="% Load"</formula>
    </cfRule>
  </conditionalFormatting>
  <conditionalFormatting sqref="M124 M121 M119 M117">
    <cfRule type="expression" dxfId="45" priority="8">
      <formula>#REF!="% Load"</formula>
    </cfRule>
  </conditionalFormatting>
  <conditionalFormatting sqref="G113">
    <cfRule type="expression" dxfId="44" priority="14">
      <formula>#REF!="% Load"</formula>
    </cfRule>
  </conditionalFormatting>
  <conditionalFormatting sqref="I113">
    <cfRule type="expression" dxfId="43" priority="13">
      <formula>#REF!="% Load"</formula>
    </cfRule>
  </conditionalFormatting>
  <conditionalFormatting sqref="M113 K113">
    <cfRule type="expression" dxfId="42" priority="12">
      <formula>#REF!="% Load"</formula>
    </cfRule>
  </conditionalFormatting>
  <conditionalFormatting sqref="G124 G121 G119 G117 E124 E121 E119 E117">
    <cfRule type="expression" dxfId="41" priority="11">
      <formula>#REF!="% Load"</formula>
    </cfRule>
  </conditionalFormatting>
  <conditionalFormatting sqref="I124 I121 I119 I117">
    <cfRule type="expression" dxfId="40" priority="10">
      <formula>#REF!="% Load"</formula>
    </cfRule>
  </conditionalFormatting>
  <conditionalFormatting sqref="K124 K121 K119 K117">
    <cfRule type="expression" dxfId="39" priority="9">
      <formula>#REF!="% Load"</formula>
    </cfRule>
  </conditionalFormatting>
  <conditionalFormatting sqref="E58">
    <cfRule type="expression" dxfId="38" priority="7">
      <formula>#REF!="% Load"</formula>
    </cfRule>
  </conditionalFormatting>
  <conditionalFormatting sqref="E166">
    <cfRule type="expression" dxfId="37" priority="6">
      <formula>#REF!="% Load"</formula>
    </cfRule>
  </conditionalFormatting>
  <conditionalFormatting sqref="G166">
    <cfRule type="expression" dxfId="36" priority="5">
      <formula>#REF!="% Load"</formula>
    </cfRule>
  </conditionalFormatting>
  <conditionalFormatting sqref="I166">
    <cfRule type="expression" dxfId="35" priority="4">
      <formula>#REF!="% Load"</formula>
    </cfRule>
  </conditionalFormatting>
  <conditionalFormatting sqref="M166">
    <cfRule type="expression" dxfId="34" priority="2">
      <formula>#REF!="% Load"</formula>
    </cfRule>
  </conditionalFormatting>
  <conditionalFormatting sqref="K166">
    <cfRule type="expression" dxfId="33" priority="3">
      <formula>#REF!="% Load"</formula>
    </cfRule>
  </conditionalFormatting>
  <conditionalFormatting sqref="E43">
    <cfRule type="expression" dxfId="32" priority="1">
      <formula>#REF!="% Load"</formula>
    </cfRule>
  </conditionalFormatting>
  <printOptions gridLines="1"/>
  <pageMargins left="0.5" right="0.5" top="0.5" bottom="0.5" header="0.25" footer="0.25"/>
  <pageSetup scale="52" orientation="landscape" r:id="rId1"/>
  <headerFooter alignWithMargins="0">
    <oddHeader>&amp;A</oddHeader>
    <oddFooter>&amp;L&amp;F&amp;CPage &amp;P&amp;R&amp;D   &amp;T</oddFooter>
  </headerFooter>
  <rowBreaks count="7" manualBreakCount="7">
    <brk id="35" max="16383" man="1"/>
    <brk id="45" max="16383" man="1"/>
    <brk id="69" max="16383" man="1"/>
    <brk id="95" max="16383" man="1"/>
    <brk id="127" max="16383" man="1"/>
    <brk id="156" max="16383" man="1"/>
    <brk id="168"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Z91"/>
  <sheetViews>
    <sheetView zoomScaleNormal="100" workbookViewId="0">
      <pane ySplit="6" topLeftCell="A7" activePane="bottomLeft" state="frozen"/>
      <selection pane="bottomLeft" activeCell="A7" sqref="A7"/>
    </sheetView>
  </sheetViews>
  <sheetFormatPr defaultRowHeight="17.25" x14ac:dyDescent="0.35"/>
  <cols>
    <col min="1" max="2" width="2.7109375" style="3" customWidth="1"/>
    <col min="3" max="3" width="44.5703125" style="3" customWidth="1"/>
    <col min="4" max="4" width="15.42578125" style="3" customWidth="1"/>
    <col min="5" max="5" width="56.140625" style="3" customWidth="1"/>
    <col min="6" max="6" width="4.140625" style="3" customWidth="1"/>
    <col min="7" max="7" width="41.7109375" style="3" customWidth="1"/>
    <col min="8" max="8" width="4.140625" style="3" customWidth="1"/>
    <col min="9" max="9" width="41.7109375" style="3" customWidth="1"/>
    <col min="10" max="10" width="4.140625" style="3" customWidth="1"/>
    <col min="11" max="11" width="41.7109375" style="3" customWidth="1"/>
    <col min="12" max="12" width="4.140625" style="3" customWidth="1"/>
    <col min="13" max="13" width="41.7109375" style="3" customWidth="1"/>
    <col min="14" max="14" width="4.140625" style="3" customWidth="1"/>
    <col min="15" max="15" width="41.7109375" style="3" customWidth="1"/>
    <col min="16" max="16" width="4.140625" style="3" customWidth="1"/>
    <col min="17" max="17" width="41.7109375" style="3" customWidth="1"/>
    <col min="18" max="18" width="4.140625" style="3" customWidth="1"/>
    <col min="19" max="19" width="41.7109375" style="3" customWidth="1"/>
    <col min="20" max="20" width="4.140625" style="3" customWidth="1"/>
    <col min="21" max="21" width="41.7109375" style="3" customWidth="1"/>
    <col min="22" max="22" width="4.140625" style="3" customWidth="1"/>
    <col min="23" max="23" width="41.7109375" style="3" customWidth="1"/>
    <col min="24" max="24" width="4.140625" style="3" customWidth="1"/>
    <col min="25" max="25" width="41.7109375" style="3" customWidth="1"/>
    <col min="26" max="26" width="9.140625" style="3" customWidth="1"/>
    <col min="27" max="16384" width="9.140625" style="3"/>
  </cols>
  <sheetData>
    <row r="2" spans="2:25" ht="18.75" customHeight="1" x14ac:dyDescent="0.5">
      <c r="B2" s="2"/>
      <c r="C2" s="36" t="s">
        <v>17</v>
      </c>
    </row>
    <row r="3" spans="2:25" ht="18" customHeight="1" x14ac:dyDescent="0.5">
      <c r="B3" s="2"/>
      <c r="C3" s="32" t="s">
        <v>14</v>
      </c>
      <c r="D3" s="103" t="s">
        <v>18</v>
      </c>
      <c r="E3" s="103"/>
      <c r="F3" s="73"/>
      <c r="G3" s="28"/>
      <c r="H3" s="73"/>
      <c r="I3" s="28"/>
      <c r="J3" s="73"/>
      <c r="K3" s="28"/>
      <c r="M3" s="28"/>
      <c r="O3" s="28"/>
      <c r="Q3" s="28"/>
      <c r="S3" s="28"/>
      <c r="U3" s="28"/>
      <c r="W3" s="28"/>
      <c r="Y3" s="28"/>
    </row>
    <row r="4" spans="2:25" ht="18" customHeight="1" x14ac:dyDescent="0.5">
      <c r="B4" s="2"/>
      <c r="C4" s="33" t="s">
        <v>15</v>
      </c>
      <c r="D4" s="261" t="s">
        <v>20</v>
      </c>
      <c r="E4" s="262"/>
      <c r="F4" s="73"/>
      <c r="G4" s="28"/>
      <c r="H4" s="73"/>
      <c r="I4" s="28"/>
      <c r="J4" s="73"/>
      <c r="K4" s="28"/>
      <c r="M4" s="28"/>
      <c r="O4" s="28"/>
      <c r="Q4" s="28"/>
      <c r="S4" s="28"/>
      <c r="U4" s="28"/>
      <c r="W4" s="28"/>
      <c r="Y4" s="28"/>
    </row>
    <row r="5" spans="2:25" ht="18" customHeight="1" x14ac:dyDescent="0.5">
      <c r="B5" s="2"/>
      <c r="C5" s="34" t="s">
        <v>16</v>
      </c>
      <c r="D5" s="264" t="s">
        <v>19</v>
      </c>
      <c r="E5" s="265"/>
      <c r="F5" s="73"/>
      <c r="G5" s="28"/>
      <c r="H5" s="73"/>
      <c r="I5" s="28"/>
      <c r="J5" s="73"/>
      <c r="K5" s="28"/>
      <c r="M5" s="28"/>
      <c r="O5" s="28"/>
      <c r="Q5" s="28"/>
      <c r="S5" s="28"/>
      <c r="U5" s="28"/>
      <c r="W5" s="28"/>
      <c r="Y5" s="28"/>
    </row>
    <row r="6" spans="2:25" x14ac:dyDescent="0.35">
      <c r="D6" s="4"/>
      <c r="E6" s="4"/>
      <c r="F6" s="4"/>
      <c r="J6" s="5"/>
      <c r="L6" s="5"/>
      <c r="N6" s="5"/>
    </row>
    <row r="7" spans="2:25" ht="15" customHeight="1" x14ac:dyDescent="0.35">
      <c r="D7" s="4"/>
      <c r="E7" s="4"/>
      <c r="F7" s="4"/>
    </row>
    <row r="8" spans="2:25" x14ac:dyDescent="0.35">
      <c r="E8" s="36" t="s">
        <v>0</v>
      </c>
      <c r="F8" s="36"/>
      <c r="G8" s="36" t="s">
        <v>84</v>
      </c>
      <c r="I8" s="36" t="s">
        <v>85</v>
      </c>
      <c r="K8" s="36" t="s">
        <v>93</v>
      </c>
      <c r="M8" s="36" t="s">
        <v>92</v>
      </c>
      <c r="O8" s="36" t="s">
        <v>91</v>
      </c>
      <c r="Q8" s="36" t="s">
        <v>90</v>
      </c>
      <c r="S8" s="36" t="s">
        <v>89</v>
      </c>
      <c r="U8" s="36" t="s">
        <v>88</v>
      </c>
      <c r="W8" s="36" t="s">
        <v>87</v>
      </c>
      <c r="Y8" s="36" t="s">
        <v>86</v>
      </c>
    </row>
    <row r="9" spans="2:25" ht="19.5" x14ac:dyDescent="0.4">
      <c r="C9" s="100" t="s">
        <v>94</v>
      </c>
      <c r="E9" s="259" t="s">
        <v>185</v>
      </c>
      <c r="G9" s="13"/>
      <c r="I9" s="13"/>
      <c r="K9" s="13"/>
      <c r="M9" s="13"/>
      <c r="O9" s="13"/>
      <c r="Q9" s="13"/>
      <c r="S9" s="13"/>
      <c r="U9" s="13"/>
      <c r="W9" s="13"/>
      <c r="Y9" s="13"/>
    </row>
    <row r="10" spans="2:25" s="28" customFormat="1" ht="18" customHeight="1" x14ac:dyDescent="0.35">
      <c r="B10" s="9"/>
      <c r="C10" s="29"/>
      <c r="D10" s="12"/>
      <c r="E10" s="263"/>
      <c r="F10" s="12"/>
      <c r="G10" s="12"/>
      <c r="H10" s="9"/>
      <c r="I10" s="12"/>
      <c r="J10" s="9"/>
      <c r="K10" s="12"/>
      <c r="L10" s="9"/>
      <c r="M10" s="12"/>
      <c r="N10" s="9"/>
      <c r="O10" s="12"/>
      <c r="P10" s="9"/>
      <c r="Q10" s="12"/>
      <c r="R10" s="9"/>
      <c r="S10" s="12"/>
      <c r="T10" s="9"/>
      <c r="U10" s="12"/>
      <c r="V10" s="9"/>
      <c r="W10" s="12"/>
      <c r="X10" s="9"/>
      <c r="Y10" s="12"/>
    </row>
    <row r="11" spans="2:25" ht="19.5" x14ac:dyDescent="0.4">
      <c r="B11" s="6"/>
      <c r="C11" s="101" t="s">
        <v>170</v>
      </c>
      <c r="D11" s="72"/>
      <c r="F11" s="72"/>
      <c r="G11" s="72"/>
      <c r="H11" s="7"/>
      <c r="I11" s="72"/>
      <c r="J11" s="7"/>
      <c r="K11" s="72"/>
      <c r="L11" s="7"/>
      <c r="M11" s="72"/>
      <c r="N11" s="7"/>
      <c r="O11" s="72"/>
      <c r="P11" s="7"/>
      <c r="Q11" s="72"/>
      <c r="R11" s="7"/>
      <c r="S11" s="72"/>
      <c r="T11" s="7"/>
      <c r="U11" s="72"/>
      <c r="V11" s="7"/>
      <c r="W11" s="72"/>
      <c r="X11" s="7"/>
      <c r="Y11" s="72"/>
    </row>
    <row r="12" spans="2:25" ht="18.75" customHeight="1" x14ac:dyDescent="0.4">
      <c r="B12" s="8"/>
      <c r="C12" s="24" t="s">
        <v>82</v>
      </c>
      <c r="D12" s="12" t="s">
        <v>6</v>
      </c>
      <c r="F12" s="12"/>
      <c r="G12" s="13"/>
      <c r="H12" s="28"/>
      <c r="I12" s="13"/>
      <c r="J12" s="28"/>
      <c r="K12" s="13"/>
      <c r="L12" s="28"/>
      <c r="M12" s="13"/>
      <c r="N12" s="28"/>
      <c r="O12" s="13"/>
      <c r="P12" s="28"/>
      <c r="Q12" s="13"/>
      <c r="R12" s="28"/>
      <c r="S12" s="13"/>
      <c r="T12" s="28"/>
      <c r="U12" s="13"/>
      <c r="V12" s="28"/>
      <c r="W12" s="13"/>
      <c r="X12" s="28"/>
      <c r="Y12" s="13"/>
    </row>
    <row r="13" spans="2:25" ht="16.5" customHeight="1" x14ac:dyDescent="0.35">
      <c r="B13" s="14"/>
      <c r="C13" s="29"/>
      <c r="D13" s="12"/>
      <c r="F13" s="12"/>
      <c r="G13" s="15"/>
      <c r="H13" s="9"/>
      <c r="I13" s="15"/>
      <c r="J13" s="9"/>
      <c r="K13" s="15"/>
      <c r="L13" s="9"/>
      <c r="M13" s="15"/>
      <c r="N13" s="9"/>
      <c r="O13" s="15"/>
      <c r="P13" s="9"/>
      <c r="Q13" s="15"/>
      <c r="R13" s="9"/>
      <c r="S13" s="15"/>
      <c r="T13" s="9"/>
      <c r="U13" s="15"/>
      <c r="V13" s="9"/>
      <c r="W13" s="15"/>
      <c r="X13" s="9"/>
      <c r="Y13" s="15"/>
    </row>
    <row r="14" spans="2:25" ht="16.5" customHeight="1" x14ac:dyDescent="0.4">
      <c r="B14" s="8"/>
      <c r="C14" s="24" t="s">
        <v>96</v>
      </c>
      <c r="D14" s="12" t="s">
        <v>6</v>
      </c>
      <c r="F14" s="12"/>
      <c r="G14" s="83"/>
      <c r="H14" s="28"/>
      <c r="I14" s="83"/>
      <c r="J14" s="28"/>
      <c r="K14" s="83"/>
      <c r="L14" s="28"/>
      <c r="M14" s="83"/>
      <c r="N14" s="28"/>
      <c r="O14" s="83"/>
      <c r="P14" s="28"/>
      <c r="Q14" s="83"/>
      <c r="R14" s="28"/>
      <c r="S14" s="83"/>
      <c r="T14" s="28"/>
      <c r="U14" s="83"/>
      <c r="V14" s="28"/>
      <c r="W14" s="83"/>
      <c r="X14" s="28"/>
      <c r="Y14" s="83"/>
    </row>
    <row r="15" spans="2:25" ht="16.5" customHeight="1" x14ac:dyDescent="0.4">
      <c r="B15" s="8"/>
      <c r="C15" s="24" t="s">
        <v>97</v>
      </c>
      <c r="D15" s="12" t="s">
        <v>6</v>
      </c>
      <c r="F15" s="12"/>
      <c r="G15" s="83"/>
      <c r="H15" s="28"/>
      <c r="I15" s="83"/>
      <c r="J15" s="28"/>
      <c r="K15" s="83"/>
      <c r="L15" s="28"/>
      <c r="M15" s="83"/>
      <c r="N15" s="28"/>
      <c r="O15" s="83"/>
      <c r="P15" s="28"/>
      <c r="Q15" s="83"/>
      <c r="R15" s="28"/>
      <c r="S15" s="83"/>
      <c r="T15" s="28"/>
      <c r="U15" s="83"/>
      <c r="V15" s="28"/>
      <c r="W15" s="83"/>
      <c r="X15" s="28"/>
      <c r="Y15" s="83"/>
    </row>
    <row r="16" spans="2:25" ht="16.5" customHeight="1" x14ac:dyDescent="0.4">
      <c r="B16" s="8"/>
      <c r="C16" s="24" t="s">
        <v>98</v>
      </c>
      <c r="D16" s="12" t="s">
        <v>6</v>
      </c>
      <c r="F16" s="12"/>
      <c r="G16" s="83"/>
      <c r="H16" s="28"/>
      <c r="I16" s="83"/>
      <c r="J16" s="28"/>
      <c r="K16" s="83"/>
      <c r="L16" s="28"/>
      <c r="M16" s="83"/>
      <c r="N16" s="28"/>
      <c r="O16" s="83"/>
      <c r="P16" s="28"/>
      <c r="Q16" s="83"/>
      <c r="R16" s="28"/>
      <c r="S16" s="83"/>
      <c r="T16" s="28"/>
      <c r="U16" s="83"/>
      <c r="V16" s="28"/>
      <c r="W16" s="83"/>
      <c r="X16" s="28"/>
      <c r="Y16" s="83"/>
    </row>
    <row r="17" spans="2:26" ht="16.5" customHeight="1" x14ac:dyDescent="0.4">
      <c r="B17" s="8"/>
      <c r="C17" s="24" t="s">
        <v>99</v>
      </c>
      <c r="D17" s="12" t="s">
        <v>6</v>
      </c>
      <c r="E17" s="12"/>
      <c r="F17" s="12"/>
      <c r="G17" s="83"/>
      <c r="H17" s="28"/>
      <c r="I17" s="83"/>
      <c r="J17" s="28"/>
      <c r="K17" s="83"/>
      <c r="L17" s="28"/>
      <c r="M17" s="83"/>
      <c r="N17" s="28"/>
      <c r="O17" s="83"/>
      <c r="P17" s="28"/>
      <c r="Q17" s="83"/>
      <c r="R17" s="28"/>
      <c r="S17" s="83"/>
      <c r="T17" s="28"/>
      <c r="U17" s="83"/>
      <c r="V17" s="28"/>
      <c r="W17" s="83"/>
      <c r="X17" s="28"/>
      <c r="Y17" s="83"/>
    </row>
    <row r="18" spans="2:26" ht="16.5" customHeight="1" x14ac:dyDescent="0.4">
      <c r="B18" s="8"/>
      <c r="C18" s="24" t="s">
        <v>100</v>
      </c>
      <c r="D18" s="12" t="s">
        <v>6</v>
      </c>
      <c r="E18" s="12"/>
      <c r="F18" s="12"/>
      <c r="G18" s="83"/>
      <c r="H18" s="28"/>
      <c r="I18" s="83"/>
      <c r="J18" s="28"/>
      <c r="K18" s="83"/>
      <c r="L18" s="28"/>
      <c r="M18" s="83"/>
      <c r="N18" s="28"/>
      <c r="O18" s="83"/>
      <c r="P18" s="28"/>
      <c r="Q18" s="83"/>
      <c r="R18" s="28"/>
      <c r="S18" s="83"/>
      <c r="T18" s="28"/>
      <c r="U18" s="83"/>
      <c r="V18" s="28"/>
      <c r="W18" s="83"/>
      <c r="X18" s="28"/>
      <c r="Y18" s="83"/>
    </row>
    <row r="19" spans="2:26" ht="14.25" customHeight="1" x14ac:dyDescent="0.35">
      <c r="B19" s="14"/>
      <c r="C19" s="25"/>
      <c r="D19" s="22"/>
      <c r="E19" s="22"/>
      <c r="F19" s="22"/>
      <c r="G19" s="23"/>
      <c r="H19" s="28"/>
      <c r="I19" s="23"/>
      <c r="J19" s="28"/>
      <c r="K19" s="23"/>
      <c r="L19" s="28"/>
      <c r="M19" s="23"/>
      <c r="N19" s="28"/>
      <c r="O19" s="23"/>
      <c r="P19" s="28"/>
      <c r="Q19" s="23"/>
      <c r="R19" s="28"/>
      <c r="S19" s="23"/>
      <c r="T19" s="28"/>
      <c r="U19" s="23"/>
      <c r="V19" s="28"/>
      <c r="W19" s="23"/>
      <c r="X19" s="28"/>
      <c r="Y19" s="23"/>
    </row>
    <row r="20" spans="2:26" ht="16.5" customHeight="1" x14ac:dyDescent="0.35">
      <c r="B20" s="14"/>
      <c r="C20" s="24" t="s">
        <v>95</v>
      </c>
      <c r="D20" s="12"/>
      <c r="E20" s="12"/>
      <c r="F20" s="12"/>
      <c r="G20" s="15"/>
      <c r="H20" s="9"/>
      <c r="I20" s="15"/>
      <c r="J20" s="9"/>
      <c r="K20" s="236"/>
      <c r="L20" s="236"/>
      <c r="M20" s="15"/>
      <c r="N20" s="9"/>
      <c r="O20" s="15"/>
      <c r="P20" s="9"/>
      <c r="Q20" s="15"/>
      <c r="R20" s="9"/>
      <c r="S20" s="15"/>
      <c r="T20" s="9"/>
      <c r="U20" s="15"/>
      <c r="V20" s="9"/>
      <c r="W20" s="15"/>
      <c r="X20" s="9"/>
      <c r="Y20" s="15"/>
    </row>
    <row r="21" spans="2:26" ht="16.5" customHeight="1" x14ac:dyDescent="0.35">
      <c r="B21" s="14"/>
      <c r="C21" s="81" t="s">
        <v>105</v>
      </c>
      <c r="D21" s="12"/>
      <c r="E21" s="12"/>
      <c r="F21" s="12"/>
      <c r="G21" s="15"/>
      <c r="H21" s="9"/>
      <c r="I21" s="15"/>
      <c r="J21" s="9"/>
      <c r="K21" s="15"/>
      <c r="L21" s="97"/>
      <c r="M21" s="15"/>
      <c r="N21" s="9"/>
      <c r="O21" s="15"/>
      <c r="P21" s="9"/>
      <c r="Q21" s="15"/>
      <c r="R21" s="9"/>
      <c r="S21" s="15"/>
      <c r="T21" s="9"/>
      <c r="U21" s="15"/>
      <c r="V21" s="9"/>
      <c r="W21" s="15"/>
      <c r="X21" s="9"/>
      <c r="Y21" s="15"/>
    </row>
    <row r="22" spans="2:26" ht="17.25" customHeight="1" x14ac:dyDescent="0.4">
      <c r="B22" s="8"/>
      <c r="C22" s="99" t="s">
        <v>240</v>
      </c>
      <c r="D22" s="21" t="s">
        <v>7</v>
      </c>
      <c r="E22" s="21"/>
      <c r="F22" s="21"/>
      <c r="G22" s="83"/>
      <c r="H22" s="28"/>
      <c r="I22" s="83"/>
      <c r="J22" s="28"/>
      <c r="K22" s="83"/>
      <c r="L22" s="28"/>
      <c r="M22" s="83"/>
      <c r="N22" s="28"/>
      <c r="O22" s="83"/>
      <c r="P22" s="28"/>
      <c r="Q22" s="83"/>
      <c r="R22" s="28"/>
      <c r="S22" s="83"/>
      <c r="T22" s="28"/>
      <c r="U22" s="83"/>
      <c r="V22" s="28"/>
      <c r="W22" s="83"/>
      <c r="X22" s="28"/>
      <c r="Y22" s="83"/>
    </row>
    <row r="23" spans="2:26" ht="17.25" customHeight="1" x14ac:dyDescent="0.35">
      <c r="B23" s="14"/>
      <c r="C23" s="99" t="s">
        <v>106</v>
      </c>
      <c r="D23" s="21" t="s">
        <v>8</v>
      </c>
      <c r="E23" s="21"/>
      <c r="F23" s="21"/>
      <c r="G23" s="26" t="e">
        <f>G22/(G24*8.76)</f>
        <v>#DIV/0!</v>
      </c>
      <c r="H23" s="9"/>
      <c r="I23" s="26" t="e">
        <f>I22/(I24*8.76)</f>
        <v>#DIV/0!</v>
      </c>
      <c r="J23" s="35"/>
      <c r="K23" s="26" t="e">
        <f>K22/(K24*8.76)</f>
        <v>#DIV/0!</v>
      </c>
      <c r="L23" s="35"/>
      <c r="M23" s="26" t="e">
        <f>M22/(M24*8.76)</f>
        <v>#DIV/0!</v>
      </c>
      <c r="N23" s="35"/>
      <c r="O23" s="26" t="e">
        <f>O22/(O24*8.76)</f>
        <v>#DIV/0!</v>
      </c>
      <c r="P23" s="35"/>
      <c r="Q23" s="26" t="e">
        <f>Q22/(Q24*8.76)</f>
        <v>#DIV/0!</v>
      </c>
      <c r="R23" s="35"/>
      <c r="S23" s="26" t="e">
        <f>S22/(S24*8.76)</f>
        <v>#DIV/0!</v>
      </c>
      <c r="T23" s="35"/>
      <c r="U23" s="26" t="e">
        <f>U22/(U24*8.76)</f>
        <v>#DIV/0!</v>
      </c>
      <c r="V23" s="35"/>
      <c r="W23" s="26" t="e">
        <f>W22/(W24*8.76)</f>
        <v>#DIV/0!</v>
      </c>
      <c r="X23" s="35"/>
      <c r="Y23" s="26" t="e">
        <f>Y22/(Y24*8.76)</f>
        <v>#DIV/0!</v>
      </c>
      <c r="Z23" s="185"/>
    </row>
    <row r="24" spans="2:26" ht="17.25" customHeight="1" x14ac:dyDescent="0.4">
      <c r="B24" s="8"/>
      <c r="C24" s="99" t="s">
        <v>9</v>
      </c>
      <c r="D24" s="12" t="s">
        <v>5</v>
      </c>
      <c r="E24" s="12"/>
      <c r="F24" s="12"/>
      <c r="G24" s="92"/>
      <c r="H24" s="192"/>
      <c r="I24" s="92"/>
      <c r="J24" s="193"/>
      <c r="K24" s="92"/>
      <c r="L24" s="193"/>
      <c r="M24" s="92"/>
      <c r="N24" s="193"/>
      <c r="O24" s="92"/>
      <c r="P24" s="193"/>
      <c r="Q24" s="92"/>
      <c r="R24" s="193"/>
      <c r="S24" s="92"/>
      <c r="T24" s="193"/>
      <c r="U24" s="92"/>
      <c r="V24" s="193"/>
      <c r="W24" s="92"/>
      <c r="X24" s="193"/>
      <c r="Y24" s="92"/>
    </row>
    <row r="25" spans="2:26" ht="16.5" customHeight="1" x14ac:dyDescent="0.35">
      <c r="B25" s="14"/>
      <c r="C25" s="112" t="s">
        <v>109</v>
      </c>
      <c r="D25" s="21" t="s">
        <v>59</v>
      </c>
      <c r="E25" s="21"/>
      <c r="F25" s="21"/>
      <c r="G25" s="83"/>
      <c r="H25" s="28"/>
      <c r="I25" s="83"/>
      <c r="J25" s="28"/>
      <c r="K25" s="83"/>
      <c r="L25" s="28"/>
      <c r="M25" s="83"/>
      <c r="N25" s="28"/>
      <c r="O25" s="83"/>
      <c r="P25" s="28"/>
      <c r="Q25" s="83"/>
      <c r="R25" s="28"/>
      <c r="S25" s="83"/>
      <c r="T25" s="28"/>
      <c r="U25" s="83"/>
      <c r="V25" s="28"/>
      <c r="W25" s="83"/>
      <c r="X25" s="28"/>
      <c r="Y25" s="83"/>
    </row>
    <row r="26" spans="2:26" ht="13.5" customHeight="1" x14ac:dyDescent="0.35">
      <c r="B26" s="14"/>
      <c r="C26" s="25"/>
      <c r="D26" s="21"/>
      <c r="E26" s="21"/>
      <c r="F26" s="21"/>
      <c r="G26" s="23"/>
      <c r="H26" s="28"/>
      <c r="I26" s="23"/>
      <c r="J26" s="28"/>
      <c r="K26" s="23"/>
      <c r="L26" s="28"/>
      <c r="M26" s="23"/>
      <c r="N26" s="28"/>
      <c r="O26" s="23"/>
      <c r="P26" s="28"/>
      <c r="Q26" s="23"/>
      <c r="R26" s="28"/>
      <c r="S26" s="23"/>
      <c r="T26" s="28"/>
      <c r="U26" s="23"/>
      <c r="V26" s="28"/>
      <c r="W26" s="23"/>
      <c r="X26" s="28"/>
      <c r="Y26" s="23"/>
    </row>
    <row r="27" spans="2:26" ht="18.75" customHeight="1" x14ac:dyDescent="0.35">
      <c r="B27" s="14"/>
      <c r="C27" s="81" t="s">
        <v>103</v>
      </c>
      <c r="D27" s="21"/>
      <c r="E27" s="80" t="s">
        <v>104</v>
      </c>
      <c r="F27" s="21"/>
      <c r="G27" s="83"/>
      <c r="H27" s="9"/>
      <c r="I27" s="83"/>
      <c r="J27" s="9"/>
      <c r="K27" s="83"/>
      <c r="L27" s="9"/>
      <c r="M27" s="83"/>
      <c r="N27" s="9"/>
      <c r="O27" s="83"/>
      <c r="P27" s="9"/>
      <c r="Q27" s="83"/>
      <c r="R27" s="9"/>
      <c r="S27" s="83"/>
      <c r="T27" s="9"/>
      <c r="U27" s="83"/>
      <c r="V27" s="9"/>
      <c r="W27" s="83"/>
      <c r="X27" s="9"/>
      <c r="Y27" s="83"/>
    </row>
    <row r="28" spans="2:26" ht="18.75" customHeight="1" x14ac:dyDescent="0.35">
      <c r="B28" s="14"/>
      <c r="C28" s="99" t="s">
        <v>240</v>
      </c>
      <c r="D28" s="21" t="s">
        <v>10</v>
      </c>
      <c r="E28" s="80"/>
      <c r="F28" s="21"/>
      <c r="G28" s="83"/>
      <c r="H28" s="28"/>
      <c r="I28" s="83"/>
      <c r="J28" s="28"/>
      <c r="K28" s="83"/>
      <c r="L28" s="28"/>
      <c r="M28" s="83"/>
      <c r="N28" s="28"/>
      <c r="O28" s="83"/>
      <c r="P28" s="28"/>
      <c r="Q28" s="83"/>
      <c r="R28" s="28"/>
      <c r="S28" s="83"/>
      <c r="T28" s="28"/>
      <c r="U28" s="83"/>
      <c r="V28" s="28"/>
      <c r="W28" s="83"/>
      <c r="X28" s="28"/>
      <c r="Y28" s="83"/>
    </row>
    <row r="29" spans="2:26" ht="16.5" customHeight="1" x14ac:dyDescent="0.35">
      <c r="B29" s="14"/>
      <c r="C29" s="99" t="s">
        <v>109</v>
      </c>
      <c r="D29" s="21" t="s">
        <v>59</v>
      </c>
      <c r="E29" s="21"/>
      <c r="F29" s="21"/>
      <c r="G29" s="83"/>
      <c r="H29" s="28"/>
      <c r="I29" s="83"/>
      <c r="J29" s="28"/>
      <c r="K29" s="83"/>
      <c r="L29" s="28"/>
      <c r="M29" s="83"/>
      <c r="N29" s="28"/>
      <c r="O29" s="83"/>
      <c r="P29" s="28"/>
      <c r="Q29" s="83"/>
      <c r="R29" s="28"/>
      <c r="S29" s="83"/>
      <c r="T29" s="28"/>
      <c r="U29" s="83"/>
      <c r="V29" s="28"/>
      <c r="W29" s="83"/>
      <c r="X29" s="28"/>
      <c r="Y29" s="83"/>
    </row>
    <row r="30" spans="2:26" ht="14.25" customHeight="1" x14ac:dyDescent="0.35">
      <c r="B30" s="14"/>
      <c r="C30" s="25"/>
      <c r="D30" s="22"/>
      <c r="E30" s="22"/>
      <c r="F30" s="22"/>
      <c r="G30" s="23"/>
      <c r="H30" s="28"/>
      <c r="I30" s="23"/>
      <c r="J30" s="28"/>
      <c r="K30" s="23"/>
      <c r="L30" s="28"/>
      <c r="M30" s="23"/>
      <c r="N30" s="28"/>
      <c r="O30" s="23"/>
      <c r="P30" s="28"/>
      <c r="Q30" s="23"/>
      <c r="R30" s="28"/>
      <c r="S30" s="23"/>
      <c r="T30" s="28"/>
      <c r="U30" s="23"/>
      <c r="V30" s="28"/>
      <c r="W30" s="23"/>
      <c r="X30" s="28"/>
      <c r="Y30" s="23"/>
    </row>
    <row r="31" spans="2:26" ht="18.75" customHeight="1" x14ac:dyDescent="0.35">
      <c r="B31" s="14"/>
      <c r="C31" s="81" t="s">
        <v>107</v>
      </c>
      <c r="D31" s="21"/>
      <c r="E31" s="80" t="s">
        <v>104</v>
      </c>
      <c r="F31" s="21"/>
      <c r="G31" s="83"/>
      <c r="H31" s="9"/>
      <c r="I31" s="83"/>
      <c r="J31" s="9"/>
      <c r="K31" s="83"/>
      <c r="L31" s="9"/>
      <c r="M31" s="83"/>
      <c r="N31" s="9"/>
      <c r="O31" s="83"/>
      <c r="P31" s="9"/>
      <c r="Q31" s="83"/>
      <c r="R31" s="9"/>
      <c r="S31" s="83"/>
      <c r="T31" s="9"/>
      <c r="U31" s="83"/>
      <c r="V31" s="9"/>
      <c r="W31" s="83"/>
      <c r="X31" s="9"/>
      <c r="Y31" s="83"/>
    </row>
    <row r="32" spans="2:26" ht="18.75" customHeight="1" x14ac:dyDescent="0.35">
      <c r="B32" s="14"/>
      <c r="C32" s="99" t="s">
        <v>240</v>
      </c>
      <c r="D32" s="21" t="s">
        <v>10</v>
      </c>
      <c r="E32" s="80"/>
      <c r="F32" s="21"/>
      <c r="G32" s="83"/>
      <c r="H32" s="28"/>
      <c r="I32" s="83"/>
      <c r="J32" s="28"/>
      <c r="K32" s="83"/>
      <c r="L32" s="28"/>
      <c r="M32" s="83"/>
      <c r="N32" s="28"/>
      <c r="O32" s="83"/>
      <c r="P32" s="28"/>
      <c r="Q32" s="83"/>
      <c r="R32" s="28"/>
      <c r="S32" s="83"/>
      <c r="T32" s="28"/>
      <c r="U32" s="83"/>
      <c r="V32" s="28"/>
      <c r="W32" s="83"/>
      <c r="X32" s="28"/>
      <c r="Y32" s="83"/>
    </row>
    <row r="33" spans="2:25" ht="16.5" customHeight="1" x14ac:dyDescent="0.35">
      <c r="B33" s="14"/>
      <c r="C33" s="99" t="s">
        <v>109</v>
      </c>
      <c r="D33" s="21" t="s">
        <v>59</v>
      </c>
      <c r="E33" s="21"/>
      <c r="F33" s="21"/>
      <c r="G33" s="83"/>
      <c r="H33" s="28"/>
      <c r="I33" s="83"/>
      <c r="J33" s="28"/>
      <c r="K33" s="83"/>
      <c r="L33" s="28"/>
      <c r="M33" s="83"/>
      <c r="N33" s="28"/>
      <c r="O33" s="83"/>
      <c r="P33" s="28"/>
      <c r="Q33" s="83"/>
      <c r="R33" s="28"/>
      <c r="S33" s="83"/>
      <c r="T33" s="28"/>
      <c r="U33" s="83"/>
      <c r="V33" s="28"/>
      <c r="W33" s="83"/>
      <c r="X33" s="28"/>
      <c r="Y33" s="83"/>
    </row>
    <row r="34" spans="2:25" ht="14.25" customHeight="1" x14ac:dyDescent="0.35">
      <c r="B34" s="14"/>
      <c r="C34" s="25"/>
      <c r="D34" s="22"/>
      <c r="E34" s="22"/>
      <c r="F34" s="22"/>
      <c r="G34" s="23"/>
      <c r="H34" s="28"/>
      <c r="I34" s="23"/>
      <c r="J34" s="28"/>
      <c r="K34" s="23"/>
      <c r="L34" s="28"/>
      <c r="M34" s="23"/>
      <c r="N34" s="28"/>
      <c r="O34" s="23"/>
      <c r="P34" s="28"/>
      <c r="Q34" s="23"/>
      <c r="R34" s="28"/>
      <c r="S34" s="23"/>
      <c r="T34" s="28"/>
      <c r="U34" s="23"/>
      <c r="V34" s="28"/>
      <c r="W34" s="23"/>
      <c r="X34" s="28"/>
      <c r="Y34" s="23"/>
    </row>
    <row r="35" spans="2:25" ht="18.75" customHeight="1" x14ac:dyDescent="0.35">
      <c r="B35" s="14"/>
      <c r="C35" s="81" t="s">
        <v>108</v>
      </c>
      <c r="D35" s="21"/>
      <c r="E35" s="80" t="s">
        <v>104</v>
      </c>
      <c r="F35" s="21"/>
      <c r="G35" s="83"/>
      <c r="H35" s="9"/>
      <c r="I35" s="83"/>
      <c r="J35" s="9"/>
      <c r="K35" s="83"/>
      <c r="L35" s="9"/>
      <c r="M35" s="83"/>
      <c r="N35" s="9"/>
      <c r="O35" s="83"/>
      <c r="P35" s="9"/>
      <c r="Q35" s="83"/>
      <c r="R35" s="9"/>
      <c r="S35" s="83"/>
      <c r="T35" s="9"/>
      <c r="U35" s="83"/>
      <c r="V35" s="9"/>
      <c r="W35" s="83"/>
      <c r="X35" s="9"/>
      <c r="Y35" s="83"/>
    </row>
    <row r="36" spans="2:25" ht="18.75" customHeight="1" x14ac:dyDescent="0.35">
      <c r="B36" s="14"/>
      <c r="C36" s="99" t="s">
        <v>240</v>
      </c>
      <c r="D36" s="21" t="s">
        <v>10</v>
      </c>
      <c r="E36" s="80"/>
      <c r="F36" s="21"/>
      <c r="G36" s="83"/>
      <c r="H36" s="28"/>
      <c r="I36" s="83"/>
      <c r="J36" s="28"/>
      <c r="K36" s="83"/>
      <c r="L36" s="28"/>
      <c r="M36" s="83"/>
      <c r="N36" s="28"/>
      <c r="O36" s="83"/>
      <c r="P36" s="28"/>
      <c r="Q36" s="83"/>
      <c r="R36" s="28"/>
      <c r="S36" s="83"/>
      <c r="T36" s="28"/>
      <c r="U36" s="83"/>
      <c r="V36" s="28"/>
      <c r="W36" s="83"/>
      <c r="X36" s="28"/>
      <c r="Y36" s="83"/>
    </row>
    <row r="37" spans="2:25" ht="16.5" customHeight="1" x14ac:dyDescent="0.35">
      <c r="B37" s="14"/>
      <c r="C37" s="99" t="s">
        <v>109</v>
      </c>
      <c r="D37" s="21" t="s">
        <v>59</v>
      </c>
      <c r="E37" s="21"/>
      <c r="F37" s="21"/>
      <c r="G37" s="83"/>
      <c r="H37" s="28"/>
      <c r="I37" s="83"/>
      <c r="J37" s="28"/>
      <c r="K37" s="83"/>
      <c r="L37" s="28"/>
      <c r="M37" s="83"/>
      <c r="N37" s="28"/>
      <c r="O37" s="83"/>
      <c r="P37" s="28"/>
      <c r="Q37" s="83"/>
      <c r="R37" s="28"/>
      <c r="S37" s="83"/>
      <c r="T37" s="28"/>
      <c r="U37" s="83"/>
      <c r="V37" s="28"/>
      <c r="W37" s="83"/>
      <c r="X37" s="28"/>
      <c r="Y37" s="83"/>
    </row>
    <row r="38" spans="2:25" ht="12" customHeight="1" x14ac:dyDescent="0.35">
      <c r="B38" s="14"/>
      <c r="C38" s="25"/>
      <c r="D38" s="21"/>
      <c r="E38" s="21"/>
      <c r="F38" s="21"/>
      <c r="G38" s="23"/>
      <c r="H38" s="28"/>
      <c r="I38" s="23"/>
      <c r="J38" s="28"/>
      <c r="K38" s="23"/>
      <c r="L38" s="28"/>
      <c r="M38" s="23"/>
      <c r="N38" s="28"/>
      <c r="O38" s="23"/>
      <c r="P38" s="28"/>
      <c r="Q38" s="23"/>
      <c r="R38" s="28"/>
      <c r="S38" s="23"/>
      <c r="T38" s="28"/>
      <c r="U38" s="23"/>
      <c r="V38" s="28"/>
      <c r="W38" s="23"/>
      <c r="X38" s="28"/>
      <c r="Y38" s="23"/>
    </row>
    <row r="39" spans="2:25" ht="12" customHeight="1" x14ac:dyDescent="0.35">
      <c r="B39" s="14"/>
      <c r="C39" s="25"/>
      <c r="D39" s="21"/>
      <c r="E39" s="21"/>
      <c r="F39" s="21"/>
      <c r="G39" s="23"/>
      <c r="H39" s="28"/>
      <c r="I39" s="23"/>
      <c r="J39" s="28"/>
      <c r="K39" s="23"/>
      <c r="L39" s="28"/>
      <c r="M39" s="23"/>
      <c r="N39" s="28"/>
      <c r="O39" s="23"/>
      <c r="P39" s="28"/>
      <c r="Q39" s="23"/>
      <c r="R39" s="28"/>
      <c r="S39" s="23"/>
      <c r="T39" s="28"/>
      <c r="U39" s="23"/>
      <c r="V39" s="28"/>
      <c r="W39" s="23"/>
      <c r="X39" s="28"/>
      <c r="Y39" s="23"/>
    </row>
    <row r="40" spans="2:25" ht="18.75" customHeight="1" x14ac:dyDescent="0.35">
      <c r="B40" s="14"/>
      <c r="C40" s="81" t="s">
        <v>111</v>
      </c>
      <c r="D40" s="21"/>
      <c r="E40" s="80"/>
      <c r="F40" s="21"/>
      <c r="G40" s="80"/>
      <c r="H40" s="80"/>
      <c r="I40" s="80"/>
      <c r="J40" s="80"/>
      <c r="K40" s="80"/>
      <c r="L40" s="80"/>
      <c r="M40" s="80"/>
      <c r="N40" s="80"/>
      <c r="O40" s="80"/>
      <c r="P40" s="80"/>
      <c r="Q40" s="80"/>
      <c r="R40" s="80"/>
      <c r="S40" s="80"/>
      <c r="T40" s="80"/>
      <c r="U40" s="80"/>
      <c r="V40" s="80"/>
      <c r="W40" s="80"/>
      <c r="X40" s="80"/>
      <c r="Y40" s="80"/>
    </row>
    <row r="41" spans="2:25" ht="18.75" customHeight="1" x14ac:dyDescent="0.35">
      <c r="B41" s="14"/>
      <c r="C41" s="99" t="s">
        <v>240</v>
      </c>
      <c r="D41" s="21" t="s">
        <v>10</v>
      </c>
      <c r="E41" s="80"/>
      <c r="F41" s="21"/>
      <c r="G41" s="26">
        <f>G28+G32+G36</f>
        <v>0</v>
      </c>
      <c r="H41" s="28"/>
      <c r="I41" s="26">
        <f>I28+I32+I36</f>
        <v>0</v>
      </c>
      <c r="J41" s="28"/>
      <c r="K41" s="26">
        <f>K28+K32+K36</f>
        <v>0</v>
      </c>
      <c r="L41" s="28"/>
      <c r="M41" s="26">
        <f>M28+M32+M36</f>
        <v>0</v>
      </c>
      <c r="N41" s="28"/>
      <c r="O41" s="26">
        <f>O28+O32+O36</f>
        <v>0</v>
      </c>
      <c r="P41" s="28"/>
      <c r="Q41" s="26">
        <f>Q28+Q32+Q36</f>
        <v>0</v>
      </c>
      <c r="R41" s="28"/>
      <c r="S41" s="26">
        <f>S28+S32+S36</f>
        <v>0</v>
      </c>
      <c r="T41" s="28"/>
      <c r="U41" s="26">
        <f>U28+U32+U36</f>
        <v>0</v>
      </c>
      <c r="V41" s="28"/>
      <c r="W41" s="26">
        <f>W28+W32+W36</f>
        <v>0</v>
      </c>
      <c r="X41" s="28"/>
      <c r="Y41" s="26">
        <f>Y28+Y32+Y36</f>
        <v>0</v>
      </c>
    </row>
    <row r="42" spans="2:25" ht="16.5" customHeight="1" x14ac:dyDescent="0.35">
      <c r="B42" s="14"/>
      <c r="C42" s="99" t="s">
        <v>109</v>
      </c>
      <c r="D42" s="21" t="s">
        <v>59</v>
      </c>
      <c r="E42" s="21"/>
      <c r="F42" s="21"/>
      <c r="G42" s="26">
        <f>G29+G33+G37</f>
        <v>0</v>
      </c>
      <c r="H42" s="28"/>
      <c r="I42" s="26">
        <f>I29+I33+I37</f>
        <v>0</v>
      </c>
      <c r="J42" s="28"/>
      <c r="K42" s="26">
        <f>K29+K33+K37</f>
        <v>0</v>
      </c>
      <c r="L42" s="28"/>
      <c r="M42" s="26">
        <f>M29+M33+M37</f>
        <v>0</v>
      </c>
      <c r="N42" s="28"/>
      <c r="O42" s="26">
        <f>O29+O33+O37</f>
        <v>0</v>
      </c>
      <c r="P42" s="28"/>
      <c r="Q42" s="26">
        <f>Q29+Q33+Q37</f>
        <v>0</v>
      </c>
      <c r="R42" s="28"/>
      <c r="S42" s="26">
        <f>S29+S33+S37</f>
        <v>0</v>
      </c>
      <c r="T42" s="28"/>
      <c r="U42" s="26">
        <f>U29+U33+U37</f>
        <v>0</v>
      </c>
      <c r="V42" s="28"/>
      <c r="W42" s="26">
        <f>W29+W33+W37</f>
        <v>0</v>
      </c>
      <c r="X42" s="28"/>
      <c r="Y42" s="26">
        <f>Y29+Y33+Y37</f>
        <v>0</v>
      </c>
    </row>
    <row r="43" spans="2:25" ht="12" customHeight="1" x14ac:dyDescent="0.35">
      <c r="B43" s="14"/>
      <c r="C43" s="25"/>
      <c r="D43" s="21"/>
      <c r="E43" s="21"/>
      <c r="F43" s="21"/>
      <c r="G43" s="23"/>
      <c r="H43" s="28"/>
      <c r="I43" s="23"/>
      <c r="J43" s="28"/>
      <c r="K43" s="23"/>
      <c r="L43" s="28"/>
      <c r="M43" s="23"/>
      <c r="N43" s="28"/>
      <c r="O43" s="23"/>
      <c r="P43" s="28"/>
      <c r="Q43" s="23"/>
      <c r="R43" s="28"/>
      <c r="S43" s="23"/>
      <c r="T43" s="28"/>
      <c r="U43" s="23"/>
      <c r="V43" s="28"/>
      <c r="W43" s="23"/>
      <c r="X43" s="28"/>
      <c r="Y43" s="23"/>
    </row>
    <row r="44" spans="2:25" ht="16.5" customHeight="1" x14ac:dyDescent="0.35">
      <c r="B44" s="14"/>
      <c r="C44" s="82" t="s">
        <v>110</v>
      </c>
      <c r="D44" s="21" t="s">
        <v>59</v>
      </c>
      <c r="E44" s="21"/>
      <c r="F44" s="21"/>
      <c r="G44" s="26">
        <f>SUM(G25+G42)</f>
        <v>0</v>
      </c>
      <c r="H44" s="28"/>
      <c r="I44" s="26">
        <f>SUM(I25+I42)</f>
        <v>0</v>
      </c>
      <c r="J44" s="28"/>
      <c r="K44" s="26">
        <f>SUM(K25+K42)</f>
        <v>0</v>
      </c>
      <c r="L44" s="28"/>
      <c r="M44" s="26">
        <f>SUM(M25+M42)</f>
        <v>0</v>
      </c>
      <c r="N44" s="28"/>
      <c r="O44" s="26">
        <f>SUM(O25+O42)</f>
        <v>0</v>
      </c>
      <c r="P44" s="28"/>
      <c r="Q44" s="26">
        <f>SUM(Q25+Q42)</f>
        <v>0</v>
      </c>
      <c r="R44" s="28"/>
      <c r="S44" s="26">
        <f>SUM(S25+S42)</f>
        <v>0</v>
      </c>
      <c r="T44" s="28"/>
      <c r="U44" s="26">
        <f>SUM(U25+U42)</f>
        <v>0</v>
      </c>
      <c r="V44" s="28"/>
      <c r="W44" s="26">
        <f>SUM(W25+W42)</f>
        <v>0</v>
      </c>
      <c r="X44" s="28"/>
      <c r="Y44" s="26">
        <f>SUM(Y25+Y42)</f>
        <v>0</v>
      </c>
    </row>
    <row r="45" spans="2:25" ht="14.25" customHeight="1" x14ac:dyDescent="0.35">
      <c r="B45" s="14"/>
      <c r="C45" s="25"/>
      <c r="D45" s="21"/>
      <c r="E45" s="21"/>
      <c r="F45" s="21"/>
      <c r="G45" s="23"/>
      <c r="H45" s="28"/>
      <c r="I45" s="23"/>
      <c r="J45" s="28"/>
      <c r="K45" s="23"/>
      <c r="L45" s="28"/>
      <c r="M45" s="23"/>
      <c r="N45" s="28"/>
      <c r="O45" s="23"/>
      <c r="P45" s="28"/>
      <c r="Q45" s="23"/>
      <c r="R45" s="28"/>
      <c r="S45" s="23"/>
      <c r="T45" s="28"/>
      <c r="U45" s="23"/>
      <c r="V45" s="28"/>
      <c r="W45" s="23"/>
      <c r="X45" s="28"/>
      <c r="Y45" s="23"/>
    </row>
    <row r="46" spans="2:25" ht="12.75" customHeight="1" x14ac:dyDescent="0.35">
      <c r="B46" s="16"/>
      <c r="C46" s="65"/>
      <c r="D46" s="66"/>
      <c r="E46" s="66"/>
      <c r="F46" s="66"/>
      <c r="G46" s="67"/>
      <c r="H46" s="68"/>
      <c r="I46" s="67"/>
      <c r="J46" s="68"/>
      <c r="K46" s="67"/>
      <c r="L46" s="68"/>
      <c r="M46" s="67"/>
      <c r="N46" s="68"/>
      <c r="O46" s="67"/>
      <c r="P46" s="68"/>
      <c r="Q46" s="67"/>
      <c r="R46" s="68"/>
      <c r="S46" s="67"/>
      <c r="T46" s="68"/>
      <c r="U46" s="67"/>
      <c r="V46" s="68"/>
      <c r="W46" s="67"/>
      <c r="X46" s="68"/>
      <c r="Y46" s="67"/>
    </row>
    <row r="47" spans="2:25" ht="19.5" x14ac:dyDescent="0.4">
      <c r="B47" s="6"/>
      <c r="C47" s="101" t="s">
        <v>171</v>
      </c>
      <c r="D47" s="72"/>
      <c r="E47" s="72"/>
      <c r="F47" s="72"/>
      <c r="G47" s="72"/>
      <c r="H47" s="7"/>
      <c r="I47" s="72"/>
      <c r="J47" s="7"/>
      <c r="K47" s="72"/>
      <c r="L47" s="7"/>
      <c r="M47" s="72"/>
      <c r="N47" s="7"/>
      <c r="O47" s="72"/>
      <c r="P47" s="7"/>
      <c r="Q47" s="72"/>
      <c r="R47" s="7"/>
      <c r="S47" s="72"/>
      <c r="T47" s="7"/>
      <c r="U47" s="72"/>
      <c r="V47" s="7"/>
      <c r="W47" s="72"/>
      <c r="X47" s="7"/>
      <c r="Y47" s="72"/>
    </row>
    <row r="48" spans="2:25" ht="18.75" customHeight="1" x14ac:dyDescent="0.4">
      <c r="B48" s="8"/>
      <c r="C48" s="24" t="s">
        <v>82</v>
      </c>
      <c r="D48" s="12" t="s">
        <v>6</v>
      </c>
      <c r="E48" s="12"/>
      <c r="F48" s="12"/>
      <c r="G48" s="13"/>
      <c r="H48" s="28"/>
      <c r="I48" s="13"/>
      <c r="J48" s="28"/>
      <c r="K48" s="13"/>
      <c r="L48" s="28"/>
      <c r="M48" s="13"/>
      <c r="N48" s="28"/>
      <c r="O48" s="13"/>
      <c r="P48" s="28"/>
      <c r="Q48" s="13"/>
      <c r="R48" s="28"/>
      <c r="S48" s="13"/>
      <c r="T48" s="28"/>
      <c r="U48" s="13"/>
      <c r="V48" s="28"/>
      <c r="W48" s="13"/>
      <c r="X48" s="28"/>
      <c r="Y48" s="13"/>
    </row>
    <row r="49" spans="2:25" ht="16.5" customHeight="1" x14ac:dyDescent="0.35">
      <c r="B49" s="14"/>
      <c r="C49" s="29"/>
      <c r="D49" s="12"/>
      <c r="E49" s="12"/>
      <c r="F49" s="12"/>
      <c r="G49" s="15"/>
      <c r="H49" s="9"/>
      <c r="I49" s="15"/>
      <c r="J49" s="9"/>
      <c r="K49" s="15"/>
      <c r="L49" s="9"/>
      <c r="M49" s="15"/>
      <c r="N49" s="9"/>
      <c r="O49" s="15"/>
      <c r="P49" s="9"/>
      <c r="Q49" s="15"/>
      <c r="R49" s="9"/>
      <c r="S49" s="15"/>
      <c r="T49" s="9"/>
      <c r="U49" s="15"/>
      <c r="V49" s="9"/>
      <c r="W49" s="15"/>
      <c r="X49" s="9"/>
      <c r="Y49" s="15"/>
    </row>
    <row r="50" spans="2:25" ht="16.5" customHeight="1" x14ac:dyDescent="0.4">
      <c r="B50" s="8"/>
      <c r="C50" s="24" t="s">
        <v>96</v>
      </c>
      <c r="D50" s="12" t="s">
        <v>6</v>
      </c>
      <c r="E50" s="12"/>
      <c r="F50" s="12"/>
      <c r="G50" s="83"/>
      <c r="H50" s="28"/>
      <c r="I50" s="83"/>
      <c r="J50" s="28"/>
      <c r="K50" s="83"/>
      <c r="L50" s="28"/>
      <c r="M50" s="83"/>
      <c r="N50" s="28"/>
      <c r="O50" s="83"/>
      <c r="P50" s="28"/>
      <c r="Q50" s="83"/>
      <c r="R50" s="28"/>
      <c r="S50" s="83"/>
      <c r="T50" s="28"/>
      <c r="U50" s="83"/>
      <c r="V50" s="28"/>
      <c r="W50" s="83"/>
      <c r="X50" s="28"/>
      <c r="Y50" s="83"/>
    </row>
    <row r="51" spans="2:25" ht="16.5" customHeight="1" x14ac:dyDescent="0.4">
      <c r="B51" s="8"/>
      <c r="C51" s="24" t="s">
        <v>97</v>
      </c>
      <c r="D51" s="12" t="s">
        <v>6</v>
      </c>
      <c r="E51" s="12"/>
      <c r="F51" s="12"/>
      <c r="G51" s="83"/>
      <c r="H51" s="28"/>
      <c r="I51" s="83"/>
      <c r="J51" s="28"/>
      <c r="K51" s="83"/>
      <c r="L51" s="28"/>
      <c r="M51" s="83"/>
      <c r="N51" s="28"/>
      <c r="O51" s="83"/>
      <c r="P51" s="28"/>
      <c r="Q51" s="83"/>
      <c r="R51" s="28"/>
      <c r="S51" s="83"/>
      <c r="T51" s="28"/>
      <c r="U51" s="83"/>
      <c r="V51" s="28"/>
      <c r="W51" s="83"/>
      <c r="X51" s="28"/>
      <c r="Y51" s="83"/>
    </row>
    <row r="52" spans="2:25" ht="16.5" customHeight="1" x14ac:dyDescent="0.4">
      <c r="B52" s="8"/>
      <c r="C52" s="24" t="s">
        <v>98</v>
      </c>
      <c r="D52" s="12" t="s">
        <v>6</v>
      </c>
      <c r="E52" s="12"/>
      <c r="F52" s="12"/>
      <c r="G52" s="83"/>
      <c r="H52" s="28"/>
      <c r="I52" s="83"/>
      <c r="J52" s="28"/>
      <c r="K52" s="83"/>
      <c r="L52" s="28"/>
      <c r="M52" s="83"/>
      <c r="N52" s="28"/>
      <c r="O52" s="83"/>
      <c r="P52" s="28"/>
      <c r="Q52" s="83"/>
      <c r="R52" s="28"/>
      <c r="S52" s="83"/>
      <c r="T52" s="28"/>
      <c r="U52" s="83"/>
      <c r="V52" s="28"/>
      <c r="W52" s="83"/>
      <c r="X52" s="28"/>
      <c r="Y52" s="83"/>
    </row>
    <row r="53" spans="2:25" ht="16.5" customHeight="1" x14ac:dyDescent="0.4">
      <c r="B53" s="8"/>
      <c r="C53" s="24" t="s">
        <v>99</v>
      </c>
      <c r="D53" s="12" t="s">
        <v>6</v>
      </c>
      <c r="E53" s="12"/>
      <c r="F53" s="12"/>
      <c r="G53" s="83"/>
      <c r="H53" s="28"/>
      <c r="I53" s="83"/>
      <c r="J53" s="28"/>
      <c r="K53" s="83"/>
      <c r="L53" s="28"/>
      <c r="M53" s="83"/>
      <c r="N53" s="28"/>
      <c r="O53" s="83"/>
      <c r="P53" s="28"/>
      <c r="Q53" s="83"/>
      <c r="R53" s="28"/>
      <c r="S53" s="83"/>
      <c r="T53" s="28"/>
      <c r="U53" s="83"/>
      <c r="V53" s="28"/>
      <c r="W53" s="83"/>
      <c r="X53" s="28"/>
      <c r="Y53" s="83"/>
    </row>
    <row r="54" spans="2:25" ht="16.5" customHeight="1" x14ac:dyDescent="0.4">
      <c r="B54" s="8"/>
      <c r="C54" s="24" t="s">
        <v>100</v>
      </c>
      <c r="D54" s="12" t="s">
        <v>6</v>
      </c>
      <c r="E54" s="12"/>
      <c r="F54" s="12"/>
      <c r="G54" s="83"/>
      <c r="H54" s="28"/>
      <c r="I54" s="83"/>
      <c r="J54" s="28"/>
      <c r="K54" s="83"/>
      <c r="L54" s="28"/>
      <c r="M54" s="83"/>
      <c r="N54" s="28"/>
      <c r="O54" s="83"/>
      <c r="P54" s="28"/>
      <c r="Q54" s="83"/>
      <c r="R54" s="28"/>
      <c r="S54" s="83"/>
      <c r="T54" s="28"/>
      <c r="U54" s="83"/>
      <c r="V54" s="28"/>
      <c r="W54" s="83"/>
      <c r="X54" s="28"/>
      <c r="Y54" s="83"/>
    </row>
    <row r="55" spans="2:25" ht="14.25" customHeight="1" x14ac:dyDescent="0.35">
      <c r="B55" s="14"/>
      <c r="C55" s="25"/>
      <c r="D55" s="22"/>
      <c r="E55" s="22"/>
      <c r="F55" s="22"/>
      <c r="G55" s="23"/>
      <c r="H55" s="28"/>
      <c r="I55" s="23"/>
      <c r="J55" s="28"/>
      <c r="K55" s="23"/>
      <c r="L55" s="28"/>
      <c r="M55" s="23"/>
      <c r="N55" s="28"/>
      <c r="O55" s="23"/>
      <c r="P55" s="28"/>
      <c r="Q55" s="23"/>
      <c r="R55" s="28"/>
      <c r="S55" s="23"/>
      <c r="T55" s="28"/>
      <c r="U55" s="23"/>
      <c r="V55" s="28"/>
      <c r="W55" s="23"/>
      <c r="X55" s="28"/>
      <c r="Y55" s="23"/>
    </row>
    <row r="56" spans="2:25" ht="16.5" customHeight="1" x14ac:dyDescent="0.35">
      <c r="B56" s="14"/>
      <c r="C56" s="24" t="s">
        <v>95</v>
      </c>
      <c r="D56" s="12"/>
      <c r="E56" s="12"/>
      <c r="F56" s="12"/>
      <c r="G56" s="15"/>
      <c r="H56" s="9"/>
      <c r="I56" s="15"/>
      <c r="J56" s="9"/>
      <c r="K56" s="236"/>
      <c r="L56" s="236"/>
      <c r="M56" s="15"/>
      <c r="N56" s="9"/>
      <c r="O56" s="15"/>
      <c r="P56" s="9"/>
      <c r="Q56" s="15"/>
      <c r="R56" s="9"/>
      <c r="S56" s="15"/>
      <c r="T56" s="9"/>
      <c r="U56" s="15"/>
      <c r="V56" s="9"/>
      <c r="W56" s="15"/>
      <c r="X56" s="9"/>
      <c r="Y56" s="15"/>
    </row>
    <row r="57" spans="2:25" ht="16.5" customHeight="1" x14ac:dyDescent="0.35">
      <c r="B57" s="14"/>
      <c r="C57" s="81" t="s">
        <v>105</v>
      </c>
      <c r="D57" s="12"/>
      <c r="E57" s="12"/>
      <c r="F57" s="12"/>
      <c r="G57" s="15"/>
      <c r="H57" s="9"/>
      <c r="I57" s="15"/>
      <c r="J57" s="9"/>
      <c r="K57" s="15"/>
      <c r="L57" s="97"/>
      <c r="M57" s="15"/>
      <c r="N57" s="9"/>
      <c r="O57" s="15"/>
      <c r="P57" s="9"/>
      <c r="Q57" s="15"/>
      <c r="R57" s="9"/>
      <c r="S57" s="15"/>
      <c r="T57" s="9"/>
      <c r="U57" s="15"/>
      <c r="V57" s="9"/>
      <c r="W57" s="15"/>
      <c r="X57" s="9"/>
      <c r="Y57" s="15"/>
    </row>
    <row r="58" spans="2:25" ht="17.25" customHeight="1" x14ac:dyDescent="0.4">
      <c r="B58" s="8"/>
      <c r="C58" s="99" t="s">
        <v>240</v>
      </c>
      <c r="D58" s="21" t="s">
        <v>7</v>
      </c>
      <c r="E58" s="21"/>
      <c r="F58" s="21"/>
      <c r="G58" s="83"/>
      <c r="H58" s="28"/>
      <c r="I58" s="83"/>
      <c r="J58" s="28"/>
      <c r="K58" s="83"/>
      <c r="L58" s="28"/>
      <c r="M58" s="83"/>
      <c r="N58" s="28"/>
      <c r="O58" s="83"/>
      <c r="P58" s="28"/>
      <c r="Q58" s="83"/>
      <c r="R58" s="28"/>
      <c r="S58" s="83"/>
      <c r="T58" s="28"/>
      <c r="U58" s="83"/>
      <c r="V58" s="28"/>
      <c r="W58" s="83"/>
      <c r="X58" s="28"/>
      <c r="Y58" s="83"/>
    </row>
    <row r="59" spans="2:25" ht="17.25" customHeight="1" x14ac:dyDescent="0.35">
      <c r="B59" s="14"/>
      <c r="C59" s="99" t="s">
        <v>106</v>
      </c>
      <c r="D59" s="21" t="s">
        <v>8</v>
      </c>
      <c r="E59" s="21"/>
      <c r="F59" s="21"/>
      <c r="G59" s="26" t="e">
        <f>G58/(G60*8.76)</f>
        <v>#DIV/0!</v>
      </c>
      <c r="H59" s="9"/>
      <c r="I59" s="26" t="e">
        <f>I58/(I60*8.76)</f>
        <v>#DIV/0!</v>
      </c>
      <c r="J59" s="9"/>
      <c r="K59" s="26" t="e">
        <f>K58/(K60*8.76)</f>
        <v>#DIV/0!</v>
      </c>
      <c r="L59" s="9"/>
      <c r="M59" s="26" t="e">
        <f>M58/(M60*8.76)</f>
        <v>#DIV/0!</v>
      </c>
      <c r="N59" s="9"/>
      <c r="O59" s="26" t="e">
        <f>O58/(O60*8.76)</f>
        <v>#DIV/0!</v>
      </c>
      <c r="P59" s="9"/>
      <c r="Q59" s="26" t="e">
        <f>Q58/(Q60*8.76)</f>
        <v>#DIV/0!</v>
      </c>
      <c r="R59" s="9"/>
      <c r="S59" s="26" t="e">
        <f>S58/(S60*8.76)</f>
        <v>#DIV/0!</v>
      </c>
      <c r="T59" s="9"/>
      <c r="U59" s="26" t="e">
        <f>U58/(U60*8.76)</f>
        <v>#DIV/0!</v>
      </c>
      <c r="V59" s="9"/>
      <c r="W59" s="26" t="e">
        <f>W58/(W60*8.76)</f>
        <v>#DIV/0!</v>
      </c>
      <c r="X59" s="9"/>
      <c r="Y59" s="26" t="e">
        <f>Y58/(Y60*8.76)</f>
        <v>#DIV/0!</v>
      </c>
    </row>
    <row r="60" spans="2:25" ht="17.25" customHeight="1" x14ac:dyDescent="0.4">
      <c r="B60" s="8"/>
      <c r="C60" s="99" t="s">
        <v>9</v>
      </c>
      <c r="D60" s="12" t="s">
        <v>5</v>
      </c>
      <c r="E60" s="12"/>
      <c r="F60" s="12"/>
      <c r="G60" s="92"/>
      <c r="H60" s="28"/>
      <c r="I60" s="92"/>
      <c r="J60" s="28"/>
      <c r="K60" s="92"/>
      <c r="L60" s="28"/>
      <c r="M60" s="92"/>
      <c r="N60" s="28"/>
      <c r="O60" s="92"/>
      <c r="P60" s="28"/>
      <c r="Q60" s="92"/>
      <c r="R60" s="28"/>
      <c r="S60" s="92"/>
      <c r="T60" s="28"/>
      <c r="U60" s="92"/>
      <c r="V60" s="28"/>
      <c r="W60" s="92"/>
      <c r="X60" s="28"/>
      <c r="Y60" s="92"/>
    </row>
    <row r="61" spans="2:25" ht="16.5" customHeight="1" x14ac:dyDescent="0.35">
      <c r="B61" s="14"/>
      <c r="C61" s="99" t="s">
        <v>109</v>
      </c>
      <c r="D61" s="21" t="s">
        <v>59</v>
      </c>
      <c r="E61" s="21"/>
      <c r="F61" s="21"/>
      <c r="G61" s="83"/>
      <c r="H61" s="28"/>
      <c r="I61" s="83"/>
      <c r="J61" s="28"/>
      <c r="K61" s="83"/>
      <c r="L61" s="28"/>
      <c r="M61" s="83"/>
      <c r="N61" s="28"/>
      <c r="O61" s="83"/>
      <c r="P61" s="28"/>
      <c r="Q61" s="83"/>
      <c r="R61" s="28"/>
      <c r="S61" s="83"/>
      <c r="T61" s="28"/>
      <c r="U61" s="83"/>
      <c r="V61" s="28"/>
      <c r="W61" s="83"/>
      <c r="X61" s="28"/>
      <c r="Y61" s="83"/>
    </row>
    <row r="62" spans="2:25" ht="13.5" customHeight="1" x14ac:dyDescent="0.35">
      <c r="B62" s="14"/>
      <c r="C62" s="25"/>
      <c r="D62" s="21"/>
      <c r="E62" s="21"/>
      <c r="F62" s="21"/>
      <c r="G62" s="23"/>
      <c r="H62" s="28"/>
      <c r="I62" s="23"/>
      <c r="J62" s="28"/>
      <c r="K62" s="23"/>
      <c r="L62" s="28"/>
      <c r="M62" s="23"/>
      <c r="N62" s="28"/>
      <c r="O62" s="23"/>
      <c r="P62" s="28"/>
      <c r="Q62" s="23"/>
      <c r="R62" s="28"/>
      <c r="S62" s="23"/>
      <c r="T62" s="28"/>
      <c r="U62" s="23"/>
      <c r="V62" s="28"/>
      <c r="W62" s="23"/>
      <c r="X62" s="28"/>
      <c r="Y62" s="23"/>
    </row>
    <row r="63" spans="2:25" ht="18.75" customHeight="1" x14ac:dyDescent="0.35">
      <c r="B63" s="14"/>
      <c r="C63" s="81" t="s">
        <v>103</v>
      </c>
      <c r="D63" s="21"/>
      <c r="E63" s="80" t="s">
        <v>104</v>
      </c>
      <c r="F63" s="21"/>
      <c r="G63" s="83"/>
      <c r="H63" s="9"/>
      <c r="I63" s="83"/>
      <c r="J63" s="9"/>
      <c r="K63" s="83"/>
      <c r="L63" s="9"/>
      <c r="M63" s="83"/>
      <c r="N63" s="9"/>
      <c r="O63" s="83"/>
      <c r="P63" s="9"/>
      <c r="Q63" s="83"/>
      <c r="R63" s="9"/>
      <c r="S63" s="83"/>
      <c r="T63" s="9"/>
      <c r="U63" s="83"/>
      <c r="V63" s="9"/>
      <c r="W63" s="83"/>
      <c r="X63" s="9"/>
      <c r="Y63" s="83"/>
    </row>
    <row r="64" spans="2:25" ht="18.75" customHeight="1" x14ac:dyDescent="0.35">
      <c r="B64" s="14"/>
      <c r="C64" s="99" t="s">
        <v>240</v>
      </c>
      <c r="D64" s="21" t="s">
        <v>10</v>
      </c>
      <c r="E64" s="80"/>
      <c r="F64" s="21"/>
      <c r="G64" s="83"/>
      <c r="H64" s="28"/>
      <c r="I64" s="83"/>
      <c r="J64" s="28"/>
      <c r="K64" s="83"/>
      <c r="L64" s="28"/>
      <c r="M64" s="83"/>
      <c r="N64" s="28"/>
      <c r="O64" s="83"/>
      <c r="P64" s="28"/>
      <c r="Q64" s="83"/>
      <c r="R64" s="28"/>
      <c r="S64" s="83"/>
      <c r="T64" s="28"/>
      <c r="U64" s="83"/>
      <c r="V64" s="28"/>
      <c r="W64" s="83"/>
      <c r="X64" s="28"/>
      <c r="Y64" s="83"/>
    </row>
    <row r="65" spans="2:25" ht="16.5" customHeight="1" x14ac:dyDescent="0.35">
      <c r="B65" s="14"/>
      <c r="C65" s="99" t="s">
        <v>109</v>
      </c>
      <c r="D65" s="21" t="s">
        <v>59</v>
      </c>
      <c r="E65" s="21"/>
      <c r="F65" s="21"/>
      <c r="G65" s="83"/>
      <c r="H65" s="28"/>
      <c r="I65" s="83"/>
      <c r="J65" s="28"/>
      <c r="K65" s="83"/>
      <c r="L65" s="28"/>
      <c r="M65" s="83"/>
      <c r="N65" s="28"/>
      <c r="O65" s="83"/>
      <c r="P65" s="28"/>
      <c r="Q65" s="83"/>
      <c r="R65" s="28"/>
      <c r="S65" s="83"/>
      <c r="T65" s="28"/>
      <c r="U65" s="83"/>
      <c r="V65" s="28"/>
      <c r="W65" s="83"/>
      <c r="X65" s="28"/>
      <c r="Y65" s="83"/>
    </row>
    <row r="66" spans="2:25" ht="14.25" customHeight="1" x14ac:dyDescent="0.35">
      <c r="B66" s="14"/>
      <c r="C66" s="25"/>
      <c r="D66" s="22"/>
      <c r="E66" s="22"/>
      <c r="F66" s="22"/>
      <c r="G66" s="23"/>
      <c r="H66" s="28"/>
      <c r="I66" s="23"/>
      <c r="J66" s="28"/>
      <c r="K66" s="23"/>
      <c r="L66" s="28"/>
      <c r="M66" s="23"/>
      <c r="N66" s="28"/>
      <c r="O66" s="23"/>
      <c r="P66" s="28"/>
      <c r="Q66" s="23"/>
      <c r="R66" s="28"/>
      <c r="S66" s="23"/>
      <c r="T66" s="28"/>
      <c r="U66" s="23"/>
      <c r="V66" s="28"/>
      <c r="W66" s="23"/>
      <c r="X66" s="28"/>
      <c r="Y66" s="23"/>
    </row>
    <row r="67" spans="2:25" ht="18.75" customHeight="1" x14ac:dyDescent="0.35">
      <c r="B67" s="14"/>
      <c r="C67" s="81" t="s">
        <v>107</v>
      </c>
      <c r="D67" s="21"/>
      <c r="E67" s="80" t="s">
        <v>104</v>
      </c>
      <c r="F67" s="21"/>
      <c r="G67" s="83"/>
      <c r="H67" s="9"/>
      <c r="I67" s="83"/>
      <c r="J67" s="9"/>
      <c r="K67" s="83"/>
      <c r="L67" s="9"/>
      <c r="M67" s="83"/>
      <c r="N67" s="9"/>
      <c r="O67" s="83"/>
      <c r="P67" s="9"/>
      <c r="Q67" s="83"/>
      <c r="R67" s="9"/>
      <c r="S67" s="83"/>
      <c r="T67" s="9"/>
      <c r="U67" s="83"/>
      <c r="V67" s="9"/>
      <c r="W67" s="83"/>
      <c r="X67" s="9"/>
      <c r="Y67" s="83"/>
    </row>
    <row r="68" spans="2:25" ht="18.75" customHeight="1" x14ac:dyDescent="0.35">
      <c r="B68" s="14"/>
      <c r="C68" s="99" t="s">
        <v>240</v>
      </c>
      <c r="D68" s="21" t="s">
        <v>10</v>
      </c>
      <c r="E68" s="80"/>
      <c r="F68" s="21"/>
      <c r="G68" s="83"/>
      <c r="H68" s="28"/>
      <c r="I68" s="83"/>
      <c r="J68" s="28"/>
      <c r="K68" s="83"/>
      <c r="L68" s="28"/>
      <c r="M68" s="83"/>
      <c r="N68" s="28"/>
      <c r="O68" s="83"/>
      <c r="P68" s="28"/>
      <c r="Q68" s="83"/>
      <c r="R68" s="28"/>
      <c r="S68" s="83"/>
      <c r="T68" s="28"/>
      <c r="U68" s="83"/>
      <c r="V68" s="28"/>
      <c r="W68" s="83"/>
      <c r="X68" s="28"/>
      <c r="Y68" s="83"/>
    </row>
    <row r="69" spans="2:25" ht="16.5" customHeight="1" x14ac:dyDescent="0.35">
      <c r="B69" s="14"/>
      <c r="C69" s="99" t="s">
        <v>109</v>
      </c>
      <c r="D69" s="21" t="s">
        <v>59</v>
      </c>
      <c r="E69" s="21"/>
      <c r="F69" s="21"/>
      <c r="G69" s="83"/>
      <c r="H69" s="28"/>
      <c r="I69" s="83"/>
      <c r="J69" s="28"/>
      <c r="K69" s="83"/>
      <c r="L69" s="28"/>
      <c r="M69" s="83"/>
      <c r="N69" s="28"/>
      <c r="O69" s="83"/>
      <c r="P69" s="28"/>
      <c r="Q69" s="83"/>
      <c r="R69" s="28"/>
      <c r="S69" s="83"/>
      <c r="T69" s="28"/>
      <c r="U69" s="83"/>
      <c r="V69" s="28"/>
      <c r="W69" s="83"/>
      <c r="X69" s="28"/>
      <c r="Y69" s="83"/>
    </row>
    <row r="70" spans="2:25" ht="14.25" customHeight="1" x14ac:dyDescent="0.35">
      <c r="B70" s="14"/>
      <c r="C70" s="25"/>
      <c r="D70" s="22"/>
      <c r="E70" s="22"/>
      <c r="F70" s="22"/>
      <c r="G70" s="23"/>
      <c r="H70" s="28"/>
      <c r="I70" s="23"/>
      <c r="J70" s="28"/>
      <c r="K70" s="23"/>
      <c r="L70" s="28"/>
      <c r="M70" s="23"/>
      <c r="N70" s="28"/>
      <c r="O70" s="23"/>
      <c r="P70" s="28"/>
      <c r="Q70" s="23"/>
      <c r="R70" s="28"/>
      <c r="S70" s="23"/>
      <c r="T70" s="28"/>
      <c r="U70" s="23"/>
      <c r="V70" s="28"/>
      <c r="W70" s="23"/>
      <c r="X70" s="28"/>
      <c r="Y70" s="23"/>
    </row>
    <row r="71" spans="2:25" ht="18.75" customHeight="1" x14ac:dyDescent="0.35">
      <c r="B71" s="14"/>
      <c r="C71" s="81" t="s">
        <v>108</v>
      </c>
      <c r="D71" s="21"/>
      <c r="E71" s="80" t="s">
        <v>104</v>
      </c>
      <c r="F71" s="21"/>
      <c r="G71" s="83"/>
      <c r="H71" s="9"/>
      <c r="I71" s="83"/>
      <c r="J71" s="9"/>
      <c r="K71" s="83"/>
      <c r="L71" s="9"/>
      <c r="M71" s="83"/>
      <c r="N71" s="9"/>
      <c r="O71" s="83"/>
      <c r="P71" s="9"/>
      <c r="Q71" s="83"/>
      <c r="R71" s="9"/>
      <c r="S71" s="83"/>
      <c r="T71" s="9"/>
      <c r="U71" s="83"/>
      <c r="V71" s="9"/>
      <c r="W71" s="83"/>
      <c r="X71" s="9"/>
      <c r="Y71" s="83"/>
    </row>
    <row r="72" spans="2:25" ht="18.75" customHeight="1" x14ac:dyDescent="0.35">
      <c r="B72" s="14"/>
      <c r="C72" s="99" t="s">
        <v>240</v>
      </c>
      <c r="D72" s="21" t="s">
        <v>10</v>
      </c>
      <c r="E72" s="80"/>
      <c r="F72" s="21"/>
      <c r="G72" s="83"/>
      <c r="H72" s="28"/>
      <c r="I72" s="83"/>
      <c r="J72" s="28"/>
      <c r="K72" s="83"/>
      <c r="L72" s="28"/>
      <c r="M72" s="83"/>
      <c r="N72" s="28"/>
      <c r="O72" s="83"/>
      <c r="P72" s="28"/>
      <c r="Q72" s="83"/>
      <c r="R72" s="28"/>
      <c r="S72" s="83"/>
      <c r="T72" s="28"/>
      <c r="U72" s="83"/>
      <c r="V72" s="28"/>
      <c r="W72" s="83"/>
      <c r="X72" s="28"/>
      <c r="Y72" s="83"/>
    </row>
    <row r="73" spans="2:25" ht="16.5" customHeight="1" x14ac:dyDescent="0.35">
      <c r="B73" s="14"/>
      <c r="C73" s="99" t="s">
        <v>109</v>
      </c>
      <c r="D73" s="21" t="s">
        <v>59</v>
      </c>
      <c r="E73" s="21"/>
      <c r="F73" s="21"/>
      <c r="G73" s="83"/>
      <c r="H73" s="28"/>
      <c r="I73" s="83"/>
      <c r="J73" s="28"/>
      <c r="K73" s="83"/>
      <c r="L73" s="28"/>
      <c r="M73" s="83"/>
      <c r="N73" s="28"/>
      <c r="O73" s="83"/>
      <c r="P73" s="28"/>
      <c r="Q73" s="83"/>
      <c r="R73" s="28"/>
      <c r="S73" s="83"/>
      <c r="T73" s="28"/>
      <c r="U73" s="83"/>
      <c r="V73" s="28"/>
      <c r="W73" s="83"/>
      <c r="X73" s="28"/>
      <c r="Y73" s="83"/>
    </row>
    <row r="74" spans="2:25" ht="12" customHeight="1" x14ac:dyDescent="0.35">
      <c r="B74" s="14"/>
      <c r="C74" s="25"/>
      <c r="D74" s="21"/>
      <c r="E74" s="21"/>
      <c r="F74" s="21"/>
      <c r="G74" s="23"/>
      <c r="H74" s="28"/>
      <c r="I74" s="23"/>
      <c r="J74" s="28"/>
      <c r="K74" s="23"/>
      <c r="L74" s="28"/>
      <c r="M74" s="23"/>
      <c r="N74" s="28"/>
      <c r="O74" s="23"/>
      <c r="P74" s="28"/>
      <c r="Q74" s="23"/>
      <c r="R74" s="28"/>
      <c r="S74" s="23"/>
      <c r="T74" s="28"/>
      <c r="U74" s="23"/>
      <c r="V74" s="28"/>
      <c r="W74" s="23"/>
      <c r="X74" s="28"/>
      <c r="Y74" s="23"/>
    </row>
    <row r="75" spans="2:25" ht="12" customHeight="1" x14ac:dyDescent="0.35">
      <c r="B75" s="14"/>
      <c r="C75" s="25"/>
      <c r="D75" s="21"/>
      <c r="E75" s="21"/>
      <c r="F75" s="21"/>
      <c r="G75" s="23"/>
      <c r="H75" s="28"/>
      <c r="I75" s="23"/>
      <c r="J75" s="28"/>
      <c r="K75" s="23"/>
      <c r="L75" s="28"/>
      <c r="M75" s="23"/>
      <c r="N75" s="28"/>
      <c r="O75" s="23"/>
      <c r="P75" s="28"/>
      <c r="Q75" s="23"/>
      <c r="R75" s="28"/>
      <c r="S75" s="23"/>
      <c r="T75" s="28"/>
      <c r="U75" s="23"/>
      <c r="V75" s="28"/>
      <c r="W75" s="23"/>
      <c r="X75" s="28"/>
      <c r="Y75" s="23"/>
    </row>
    <row r="76" spans="2:25" ht="18.75" customHeight="1" x14ac:dyDescent="0.35">
      <c r="B76" s="14"/>
      <c r="C76" s="81" t="s">
        <v>111</v>
      </c>
      <c r="D76" s="21"/>
      <c r="E76" s="80"/>
      <c r="F76" s="21"/>
      <c r="G76" s="80"/>
      <c r="H76" s="80"/>
      <c r="I76" s="80"/>
      <c r="J76" s="80"/>
      <c r="K76" s="80"/>
      <c r="L76" s="80"/>
      <c r="M76" s="80"/>
      <c r="N76" s="80"/>
      <c r="O76" s="80"/>
      <c r="P76" s="80"/>
      <c r="Q76" s="80"/>
      <c r="R76" s="80"/>
      <c r="S76" s="80"/>
      <c r="T76" s="80"/>
      <c r="U76" s="80"/>
      <c r="V76" s="80"/>
      <c r="W76" s="80"/>
      <c r="X76" s="80"/>
      <c r="Y76" s="80"/>
    </row>
    <row r="77" spans="2:25" ht="18.75" customHeight="1" x14ac:dyDescent="0.35">
      <c r="B77" s="14"/>
      <c r="C77" s="99" t="s">
        <v>240</v>
      </c>
      <c r="D77" s="21" t="s">
        <v>10</v>
      </c>
      <c r="E77" s="80"/>
      <c r="F77" s="21"/>
      <c r="G77" s="26">
        <f>G64+G68+G72</f>
        <v>0</v>
      </c>
      <c r="H77" s="28"/>
      <c r="I77" s="26">
        <f>I64+I68+I72</f>
        <v>0</v>
      </c>
      <c r="J77" s="28"/>
      <c r="K77" s="26">
        <f>K64+K68+K72</f>
        <v>0</v>
      </c>
      <c r="L77" s="28"/>
      <c r="M77" s="26">
        <f>M64+M68+M72</f>
        <v>0</v>
      </c>
      <c r="N77" s="28"/>
      <c r="O77" s="26">
        <f>O64+O68+O72</f>
        <v>0</v>
      </c>
      <c r="P77" s="28"/>
      <c r="Q77" s="26">
        <f>Q64+Q68+Q72</f>
        <v>0</v>
      </c>
      <c r="R77" s="28"/>
      <c r="S77" s="26">
        <f>S64+S68+S72</f>
        <v>0</v>
      </c>
      <c r="T77" s="28"/>
      <c r="U77" s="26">
        <f>U64+U68+U72</f>
        <v>0</v>
      </c>
      <c r="V77" s="28"/>
      <c r="W77" s="26">
        <f>W64+W68+W72</f>
        <v>0</v>
      </c>
      <c r="X77" s="28"/>
      <c r="Y77" s="26">
        <f>Y64+Y68+Y72</f>
        <v>0</v>
      </c>
    </row>
    <row r="78" spans="2:25" ht="16.5" customHeight="1" x14ac:dyDescent="0.35">
      <c r="B78" s="14"/>
      <c r="C78" s="99" t="s">
        <v>109</v>
      </c>
      <c r="D78" s="21" t="s">
        <v>59</v>
      </c>
      <c r="E78" s="21"/>
      <c r="F78" s="21"/>
      <c r="G78" s="26">
        <f>G65+G69+G73</f>
        <v>0</v>
      </c>
      <c r="H78" s="28"/>
      <c r="I78" s="26">
        <f>I65+I69+I73</f>
        <v>0</v>
      </c>
      <c r="J78" s="28"/>
      <c r="K78" s="26">
        <f>K65+K69+K73</f>
        <v>0</v>
      </c>
      <c r="L78" s="28"/>
      <c r="M78" s="26">
        <f>M65+M69+M73</f>
        <v>0</v>
      </c>
      <c r="N78" s="28"/>
      <c r="O78" s="26">
        <f>O65+O69+O73</f>
        <v>0</v>
      </c>
      <c r="P78" s="28"/>
      <c r="Q78" s="26">
        <f>Q65+Q69+Q73</f>
        <v>0</v>
      </c>
      <c r="R78" s="28"/>
      <c r="S78" s="26">
        <f>S65+S69+S73</f>
        <v>0</v>
      </c>
      <c r="T78" s="28"/>
      <c r="U78" s="26">
        <f>U65+U69+U73</f>
        <v>0</v>
      </c>
      <c r="V78" s="28"/>
      <c r="W78" s="26">
        <f>W65+W69+W73</f>
        <v>0</v>
      </c>
      <c r="X78" s="28"/>
      <c r="Y78" s="26">
        <f>Y65+Y69+Y73</f>
        <v>0</v>
      </c>
    </row>
    <row r="79" spans="2:25" ht="12" customHeight="1" x14ac:dyDescent="0.35">
      <c r="B79" s="14"/>
      <c r="C79" s="25"/>
      <c r="D79" s="21"/>
      <c r="E79" s="21"/>
      <c r="F79" s="21"/>
      <c r="G79" s="23"/>
      <c r="H79" s="28"/>
      <c r="I79" s="23"/>
      <c r="J79" s="28"/>
      <c r="K79" s="23"/>
      <c r="L79" s="28"/>
      <c r="M79" s="23"/>
      <c r="N79" s="28"/>
      <c r="O79" s="23"/>
      <c r="P79" s="28"/>
      <c r="Q79" s="23"/>
      <c r="R79" s="28"/>
      <c r="S79" s="23"/>
      <c r="T79" s="28"/>
      <c r="U79" s="23"/>
      <c r="V79" s="28"/>
      <c r="W79" s="23"/>
      <c r="X79" s="28"/>
      <c r="Y79" s="23"/>
    </row>
    <row r="80" spans="2:25" ht="16.5" customHeight="1" x14ac:dyDescent="0.35">
      <c r="B80" s="14"/>
      <c r="C80" s="82" t="s">
        <v>110</v>
      </c>
      <c r="D80" s="21" t="s">
        <v>59</v>
      </c>
      <c r="E80" s="21"/>
      <c r="F80" s="21"/>
      <c r="G80" s="26">
        <f>SUM(G61+G78)</f>
        <v>0</v>
      </c>
      <c r="H80" s="28"/>
      <c r="I80" s="26">
        <f>SUM(I61+I78)</f>
        <v>0</v>
      </c>
      <c r="J80" s="28"/>
      <c r="K80" s="26">
        <f>SUM(K61+K78)</f>
        <v>0</v>
      </c>
      <c r="L80" s="28"/>
      <c r="M80" s="26">
        <f>SUM(M61+M78)</f>
        <v>0</v>
      </c>
      <c r="N80" s="28"/>
      <c r="O80" s="26">
        <f>SUM(O61+O78)</f>
        <v>0</v>
      </c>
      <c r="P80" s="28"/>
      <c r="Q80" s="26">
        <f>SUM(Q61+Q78)</f>
        <v>0</v>
      </c>
      <c r="R80" s="28"/>
      <c r="S80" s="26">
        <f>SUM(S61+S78)</f>
        <v>0</v>
      </c>
      <c r="T80" s="28"/>
      <c r="U80" s="26">
        <f>SUM(U61+U78)</f>
        <v>0</v>
      </c>
      <c r="V80" s="28"/>
      <c r="W80" s="26">
        <f>SUM(W61+W78)</f>
        <v>0</v>
      </c>
      <c r="X80" s="28"/>
      <c r="Y80" s="26">
        <f>SUM(Y61+Y78)</f>
        <v>0</v>
      </c>
    </row>
    <row r="81" spans="2:25" ht="14.25" customHeight="1" x14ac:dyDescent="0.35">
      <c r="B81" s="14"/>
      <c r="C81" s="25"/>
      <c r="D81" s="21"/>
      <c r="E81" s="21"/>
      <c r="F81" s="21"/>
      <c r="G81" s="23"/>
      <c r="H81" s="28"/>
      <c r="I81" s="23"/>
      <c r="J81" s="28"/>
      <c r="K81" s="23"/>
      <c r="L81" s="28"/>
      <c r="M81" s="23"/>
      <c r="N81" s="28"/>
      <c r="O81" s="23"/>
      <c r="P81" s="28"/>
      <c r="Q81" s="23"/>
      <c r="R81" s="28"/>
      <c r="S81" s="23"/>
      <c r="T81" s="28"/>
      <c r="U81" s="23"/>
      <c r="V81" s="28"/>
      <c r="W81" s="23"/>
      <c r="X81" s="28"/>
      <c r="Y81" s="23"/>
    </row>
    <row r="82" spans="2:25" ht="14.25" customHeight="1" x14ac:dyDescent="0.35">
      <c r="B82" s="14"/>
      <c r="C82" s="25"/>
      <c r="D82" s="22"/>
      <c r="E82" s="22"/>
      <c r="F82" s="22"/>
      <c r="G82" s="23"/>
      <c r="H82" s="28"/>
      <c r="I82" s="23"/>
      <c r="J82" s="28"/>
      <c r="K82" s="23"/>
      <c r="L82" s="28"/>
      <c r="M82" s="23"/>
      <c r="N82" s="28"/>
      <c r="O82" s="23"/>
      <c r="P82" s="28"/>
      <c r="Q82" s="23"/>
      <c r="R82" s="28"/>
      <c r="S82" s="23"/>
      <c r="T82" s="28"/>
      <c r="U82" s="23"/>
      <c r="V82" s="28"/>
      <c r="W82" s="23"/>
      <c r="X82" s="28"/>
      <c r="Y82" s="23"/>
    </row>
    <row r="83" spans="2:25" ht="13.5" customHeight="1" x14ac:dyDescent="0.35">
      <c r="B83" s="102"/>
      <c r="C83" s="69"/>
      <c r="D83" s="70"/>
      <c r="E83" s="70"/>
      <c r="F83" s="70"/>
      <c r="G83" s="71"/>
      <c r="H83" s="37"/>
      <c r="I83" s="71"/>
      <c r="J83" s="37"/>
      <c r="K83" s="71"/>
      <c r="L83" s="37"/>
      <c r="M83" s="71"/>
      <c r="N83" s="37"/>
      <c r="O83" s="71"/>
      <c r="P83" s="37"/>
      <c r="Q83" s="71"/>
      <c r="R83" s="37"/>
      <c r="S83" s="71"/>
      <c r="T83" s="37"/>
      <c r="U83" s="71"/>
      <c r="V83" s="37"/>
      <c r="W83" s="71"/>
      <c r="X83" s="37"/>
      <c r="Y83" s="71"/>
    </row>
    <row r="84" spans="2:25" x14ac:dyDescent="0.35">
      <c r="B84" s="14"/>
      <c r="C84" s="98" t="s">
        <v>102</v>
      </c>
      <c r="D84" s="12"/>
      <c r="E84" s="12"/>
      <c r="F84" s="12"/>
      <c r="G84" s="10"/>
      <c r="H84" s="9"/>
      <c r="I84" s="10"/>
      <c r="J84" s="9"/>
      <c r="K84" s="10"/>
      <c r="L84" s="9"/>
      <c r="M84" s="10"/>
      <c r="N84" s="9"/>
      <c r="O84" s="10"/>
      <c r="P84" s="9"/>
      <c r="Q84" s="10"/>
      <c r="R84" s="9"/>
      <c r="S84" s="10"/>
      <c r="T84" s="9"/>
      <c r="U84" s="10"/>
      <c r="V84" s="9"/>
      <c r="W84" s="10"/>
      <c r="X84" s="9"/>
      <c r="Y84" s="10"/>
    </row>
    <row r="85" spans="2:25" x14ac:dyDescent="0.35">
      <c r="B85" s="14"/>
      <c r="C85" s="24" t="s">
        <v>241</v>
      </c>
      <c r="D85" s="22" t="s">
        <v>7</v>
      </c>
      <c r="E85" s="22"/>
      <c r="F85" s="22"/>
      <c r="G85" s="26">
        <f>G25+G61</f>
        <v>0</v>
      </c>
      <c r="H85" s="9"/>
      <c r="I85" s="26">
        <f>I25+I61</f>
        <v>0</v>
      </c>
      <c r="J85" s="9"/>
      <c r="K85" s="26">
        <f>K25+K61</f>
        <v>0</v>
      </c>
      <c r="L85" s="9"/>
      <c r="M85" s="26">
        <f>M25+M61</f>
        <v>0</v>
      </c>
      <c r="N85" s="9"/>
      <c r="O85" s="26">
        <f>O25+O61</f>
        <v>0</v>
      </c>
      <c r="P85" s="9"/>
      <c r="Q85" s="26">
        <f>Q25+Q61</f>
        <v>0</v>
      </c>
      <c r="R85" s="9"/>
      <c r="S85" s="26">
        <f>S25+S61</f>
        <v>0</v>
      </c>
      <c r="T85" s="9"/>
      <c r="U85" s="26">
        <f>U25+U61</f>
        <v>0</v>
      </c>
      <c r="V85" s="9"/>
      <c r="W85" s="26">
        <f>W25+W61</f>
        <v>0</v>
      </c>
      <c r="X85" s="9"/>
      <c r="Y85" s="26">
        <f>Y25+Y61</f>
        <v>0</v>
      </c>
    </row>
    <row r="86" spans="2:25" x14ac:dyDescent="0.35">
      <c r="B86" s="14"/>
      <c r="C86" s="24" t="s">
        <v>112</v>
      </c>
      <c r="D86" s="22" t="s">
        <v>8</v>
      </c>
      <c r="E86" s="22"/>
      <c r="F86" s="22"/>
      <c r="G86" s="26" t="e">
        <f>G23+G59</f>
        <v>#DIV/0!</v>
      </c>
      <c r="H86" s="9"/>
      <c r="I86" s="26" t="e">
        <f>I23+I59</f>
        <v>#DIV/0!</v>
      </c>
      <c r="J86" s="9"/>
      <c r="K86" s="26" t="e">
        <f>K23+K59</f>
        <v>#DIV/0!</v>
      </c>
      <c r="L86" s="9"/>
      <c r="M86" s="26" t="e">
        <f>M23+M59</f>
        <v>#DIV/0!</v>
      </c>
      <c r="N86" s="9"/>
      <c r="O86" s="26" t="e">
        <f>O23+O59</f>
        <v>#DIV/0!</v>
      </c>
      <c r="P86" s="9"/>
      <c r="Q86" s="26" t="e">
        <f>Q23+Q59</f>
        <v>#DIV/0!</v>
      </c>
      <c r="R86" s="9"/>
      <c r="S86" s="26" t="e">
        <f>S23+S59</f>
        <v>#DIV/0!</v>
      </c>
      <c r="T86" s="9"/>
      <c r="U86" s="26" t="e">
        <f>U23+U59</f>
        <v>#DIV/0!</v>
      </c>
      <c r="V86" s="9"/>
      <c r="W86" s="26" t="e">
        <f>W23+W59</f>
        <v>#DIV/0!</v>
      </c>
      <c r="X86" s="9"/>
      <c r="Y86" s="26" t="e">
        <f>Y23+Y59</f>
        <v>#DIV/0!</v>
      </c>
    </row>
    <row r="87" spans="2:25" x14ac:dyDescent="0.35">
      <c r="B87" s="14"/>
      <c r="C87" s="24" t="s">
        <v>242</v>
      </c>
      <c r="D87" s="22" t="s">
        <v>10</v>
      </c>
      <c r="E87" s="22"/>
      <c r="F87" s="22"/>
      <c r="G87" s="26">
        <f>G41+G77</f>
        <v>0</v>
      </c>
      <c r="H87" s="9"/>
      <c r="I87" s="26">
        <f>I41+I77</f>
        <v>0</v>
      </c>
      <c r="J87" s="9"/>
      <c r="K87" s="26">
        <f>K41+K77</f>
        <v>0</v>
      </c>
      <c r="L87" s="9"/>
      <c r="M87" s="26">
        <f>M41+M77</f>
        <v>0</v>
      </c>
      <c r="N87" s="9"/>
      <c r="O87" s="26">
        <f>O41+O77</f>
        <v>0</v>
      </c>
      <c r="P87" s="9"/>
      <c r="Q87" s="26">
        <f>Q41+Q77</f>
        <v>0</v>
      </c>
      <c r="R87" s="9"/>
      <c r="S87" s="26">
        <f>S41+S77</f>
        <v>0</v>
      </c>
      <c r="T87" s="9"/>
      <c r="U87" s="26">
        <f>U41+U77</f>
        <v>0</v>
      </c>
      <c r="V87" s="9"/>
      <c r="W87" s="26">
        <f>W41+W77</f>
        <v>0</v>
      </c>
      <c r="X87" s="9"/>
      <c r="Y87" s="26">
        <f>Y41+Y77</f>
        <v>0</v>
      </c>
    </row>
    <row r="88" spans="2:25" ht="13.5" customHeight="1" x14ac:dyDescent="0.35">
      <c r="B88" s="14"/>
      <c r="C88" s="25"/>
      <c r="D88" s="21"/>
      <c r="E88" s="21"/>
      <c r="F88" s="21"/>
      <c r="G88" s="23"/>
      <c r="H88" s="28"/>
      <c r="I88" s="23"/>
      <c r="J88" s="28"/>
      <c r="K88" s="23"/>
      <c r="L88" s="28"/>
      <c r="M88" s="23"/>
      <c r="N88" s="28"/>
      <c r="O88" s="23"/>
      <c r="P88" s="28"/>
      <c r="Q88" s="23"/>
      <c r="R88" s="28"/>
      <c r="S88" s="23"/>
      <c r="T88" s="28"/>
      <c r="U88" s="23"/>
      <c r="V88" s="28"/>
      <c r="W88" s="23"/>
      <c r="X88" s="28"/>
      <c r="Y88" s="23"/>
    </row>
    <row r="89" spans="2:25" ht="16.5" customHeight="1" x14ac:dyDescent="0.35">
      <c r="B89" s="14"/>
      <c r="C89" s="82" t="s">
        <v>101</v>
      </c>
      <c r="D89" s="21" t="s">
        <v>59</v>
      </c>
      <c r="E89" s="21"/>
      <c r="F89" s="21"/>
      <c r="G89" s="26">
        <f>G44+G80</f>
        <v>0</v>
      </c>
      <c r="H89" s="28"/>
      <c r="I89" s="26">
        <f>I44+I80</f>
        <v>0</v>
      </c>
      <c r="J89" s="28"/>
      <c r="K89" s="26">
        <f>K44+K80</f>
        <v>0</v>
      </c>
      <c r="L89" s="28"/>
      <c r="M89" s="26">
        <f>M44+M80</f>
        <v>0</v>
      </c>
      <c r="N89" s="28"/>
      <c r="O89" s="26">
        <f>O44+O80</f>
        <v>0</v>
      </c>
      <c r="P89" s="28"/>
      <c r="Q89" s="26">
        <f>Q44+Q80</f>
        <v>0</v>
      </c>
      <c r="R89" s="28"/>
      <c r="S89" s="26">
        <f>S44+S80</f>
        <v>0</v>
      </c>
      <c r="T89" s="28"/>
      <c r="U89" s="26">
        <f>U44+U80</f>
        <v>0</v>
      </c>
      <c r="V89" s="28"/>
      <c r="W89" s="26">
        <f>W44+W80</f>
        <v>0</v>
      </c>
      <c r="X89" s="28"/>
      <c r="Y89" s="26">
        <f>Y44+Y80</f>
        <v>0</v>
      </c>
    </row>
    <row r="90" spans="2:25" x14ac:dyDescent="0.35">
      <c r="B90" s="16"/>
      <c r="C90" s="17"/>
      <c r="D90" s="18"/>
      <c r="E90" s="18"/>
      <c r="F90" s="18"/>
      <c r="G90" s="17"/>
      <c r="H90" s="17"/>
      <c r="I90" s="17"/>
      <c r="J90" s="17"/>
      <c r="K90" s="17"/>
      <c r="L90" s="17"/>
      <c r="M90" s="17"/>
      <c r="N90" s="17"/>
      <c r="O90" s="17"/>
      <c r="P90" s="17"/>
      <c r="Q90" s="17"/>
      <c r="R90" s="17"/>
      <c r="S90" s="17"/>
      <c r="T90" s="17"/>
      <c r="U90" s="17"/>
      <c r="V90" s="17"/>
      <c r="W90" s="17"/>
      <c r="X90" s="17"/>
      <c r="Y90" s="17"/>
    </row>
    <row r="91" spans="2:25" s="28" customFormat="1" ht="20.25" customHeight="1" x14ac:dyDescent="0.35"/>
  </sheetData>
  <sheetProtection selectLockedCells="1"/>
  <mergeCells count="5">
    <mergeCell ref="D4:E4"/>
    <mergeCell ref="E9:E10"/>
    <mergeCell ref="K56:L56"/>
    <mergeCell ref="K20:L20"/>
    <mergeCell ref="D5:E5"/>
  </mergeCells>
  <conditionalFormatting sqref="C3">
    <cfRule type="expression" dxfId="31" priority="293">
      <formula>#REF!="% Load"</formula>
    </cfRule>
  </conditionalFormatting>
  <conditionalFormatting sqref="G12">
    <cfRule type="expression" dxfId="30" priority="275">
      <formula>#REF!="% Load"</formula>
    </cfRule>
  </conditionalFormatting>
  <conditionalFormatting sqref="G9">
    <cfRule type="expression" dxfId="29" priority="119">
      <formula>#REF!="% Load"</formula>
    </cfRule>
  </conditionalFormatting>
  <conditionalFormatting sqref="G48">
    <cfRule type="expression" dxfId="28" priority="57">
      <formula>#REF!="% Load"</formula>
    </cfRule>
  </conditionalFormatting>
  <conditionalFormatting sqref="O9">
    <cfRule type="expression" dxfId="27" priority="23">
      <formula>#REF!="% Load"</formula>
    </cfRule>
  </conditionalFormatting>
  <conditionalFormatting sqref="I9">
    <cfRule type="expression" dxfId="26" priority="35">
      <formula>#REF!="% Load"</formula>
    </cfRule>
  </conditionalFormatting>
  <conditionalFormatting sqref="Q9">
    <cfRule type="expression" dxfId="25" priority="19">
      <formula>#REF!="% Load"</formula>
    </cfRule>
  </conditionalFormatting>
  <conditionalFormatting sqref="K9">
    <cfRule type="expression" dxfId="24" priority="31">
      <formula>#REF!="% Load"</formula>
    </cfRule>
  </conditionalFormatting>
  <conditionalFormatting sqref="D3:E3">
    <cfRule type="expression" dxfId="23" priority="37">
      <formula>#REF!="% Load"</formula>
    </cfRule>
  </conditionalFormatting>
  <conditionalFormatting sqref="I12">
    <cfRule type="expression" dxfId="22" priority="36">
      <formula>#REF!="% Load"</formula>
    </cfRule>
  </conditionalFormatting>
  <conditionalFormatting sqref="I48">
    <cfRule type="expression" dxfId="21" priority="34">
      <formula>#REF!="% Load"</formula>
    </cfRule>
  </conditionalFormatting>
  <conditionalFormatting sqref="K12">
    <cfRule type="expression" dxfId="20" priority="32">
      <formula>#REF!="% Load"</formula>
    </cfRule>
  </conditionalFormatting>
  <conditionalFormatting sqref="K48">
    <cfRule type="expression" dxfId="19" priority="30">
      <formula>#REF!="% Load"</formula>
    </cfRule>
  </conditionalFormatting>
  <conditionalFormatting sqref="M12">
    <cfRule type="expression" dxfId="18" priority="28">
      <formula>#REF!="% Load"</formula>
    </cfRule>
  </conditionalFormatting>
  <conditionalFormatting sqref="M9">
    <cfRule type="expression" dxfId="17" priority="27">
      <formula>#REF!="% Load"</formula>
    </cfRule>
  </conditionalFormatting>
  <conditionalFormatting sqref="M48">
    <cfRule type="expression" dxfId="16" priority="26">
      <formula>#REF!="% Load"</formula>
    </cfRule>
  </conditionalFormatting>
  <conditionalFormatting sqref="O12">
    <cfRule type="expression" dxfId="15" priority="24">
      <formula>#REF!="% Load"</formula>
    </cfRule>
  </conditionalFormatting>
  <conditionalFormatting sqref="O48">
    <cfRule type="expression" dxfId="14" priority="22">
      <formula>#REF!="% Load"</formula>
    </cfRule>
  </conditionalFormatting>
  <conditionalFormatting sqref="Q12">
    <cfRule type="expression" dxfId="13" priority="20">
      <formula>#REF!="% Load"</formula>
    </cfRule>
  </conditionalFormatting>
  <conditionalFormatting sqref="Q48">
    <cfRule type="expression" dxfId="12" priority="18">
      <formula>#REF!="% Load"</formula>
    </cfRule>
  </conditionalFormatting>
  <conditionalFormatting sqref="S12">
    <cfRule type="expression" dxfId="11" priority="16">
      <formula>#REF!="% Load"</formula>
    </cfRule>
  </conditionalFormatting>
  <conditionalFormatting sqref="S9">
    <cfRule type="expression" dxfId="10" priority="15">
      <formula>#REF!="% Load"</formula>
    </cfRule>
  </conditionalFormatting>
  <conditionalFormatting sqref="S48">
    <cfRule type="expression" dxfId="9" priority="14">
      <formula>#REF!="% Load"</formula>
    </cfRule>
  </conditionalFormatting>
  <conditionalFormatting sqref="U12">
    <cfRule type="expression" dxfId="8" priority="12">
      <formula>#REF!="% Load"</formula>
    </cfRule>
  </conditionalFormatting>
  <conditionalFormatting sqref="U9">
    <cfRule type="expression" dxfId="7" priority="11">
      <formula>#REF!="% Load"</formula>
    </cfRule>
  </conditionalFormatting>
  <conditionalFormatting sqref="U48">
    <cfRule type="expression" dxfId="6" priority="10">
      <formula>#REF!="% Load"</formula>
    </cfRule>
  </conditionalFormatting>
  <conditionalFormatting sqref="W12">
    <cfRule type="expression" dxfId="5" priority="8">
      <formula>#REF!="% Load"</formula>
    </cfRule>
  </conditionalFormatting>
  <conditionalFormatting sqref="W9">
    <cfRule type="expression" dxfId="4" priority="7">
      <formula>#REF!="% Load"</formula>
    </cfRule>
  </conditionalFormatting>
  <conditionalFormatting sqref="W48">
    <cfRule type="expression" dxfId="3" priority="6">
      <formula>#REF!="% Load"</formula>
    </cfRule>
  </conditionalFormatting>
  <conditionalFormatting sqref="Y12">
    <cfRule type="expression" dxfId="2" priority="4">
      <formula>#REF!="% Load"</formula>
    </cfRule>
  </conditionalFormatting>
  <conditionalFormatting sqref="Y9">
    <cfRule type="expression" dxfId="1" priority="3">
      <formula>#REF!="% Load"</formula>
    </cfRule>
  </conditionalFormatting>
  <conditionalFormatting sqref="Y48">
    <cfRule type="expression" dxfId="0" priority="2">
      <formula>#REF!="% Load"</formula>
    </cfRule>
  </conditionalFormatting>
  <printOptions gridLines="1"/>
  <pageMargins left="0.5" right="0.5" top="0.5" bottom="0.5" header="0.25" footer="0.25"/>
  <pageSetup scale="59" orientation="landscape" r:id="rId1"/>
  <headerFooter alignWithMargins="0">
    <oddHeader>&amp;A</oddHeader>
    <oddFooter>&amp;L&amp;F&amp;CPage &amp;P&amp;R&amp;D   &amp;T</oddFooter>
  </headerFooter>
  <rowBreaks count="1" manualBreakCount="1">
    <brk id="46" max="16383" man="1"/>
  </rowBreaks>
  <colBreaks count="1" manualBreakCount="1">
    <brk id="10" max="9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4b54f95a-c392-4915-b50c-618f44f31247"/>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5F78587022F4419013A8A07848007E" ma:contentTypeVersion="1" ma:contentTypeDescription="Create a new document." ma:contentTypeScope="" ma:versionID="117763a7aba4069641c326733236adf9">
  <xsd:schema xmlns:xsd="http://www.w3.org/2001/XMLSchema" xmlns:xs="http://www.w3.org/2001/XMLSchema" xmlns:p="http://schemas.microsoft.com/office/2006/metadata/properties" xmlns:ns2="4b54f95a-c392-4915-b50c-618f44f31247" targetNamespace="http://schemas.microsoft.com/office/2006/metadata/properties" ma:root="true" ma:fieldsID="1fbff1f4a39622302fe098e13c6d823d" ns2:_="">
    <xsd:import namespace="4b54f95a-c392-4915-b50c-618f44f31247"/>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54f95a-c392-4915-b50c-618f44f312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FillIn">
            <xsd:sequence>
              <xsd:element name="Value" maxOccurs="unbounded" minOccurs="0" nillable="true">
                <xsd:simpleType>
                  <xsd:union memberTypes="dms:Text">
                    <xsd:simpleType>
                      <xsd:restriction base="dms:Choice">
                        <xsd:enumeration value="Pre-review Notes"/>
                        <xsd:enumeration value="Completed Review Forms"/>
                        <xsd:enumeration value="Completed Review Notes"/>
                        <xsd:enumeration value="Planning"/>
                        <xsd:enumeration value="Analysis"/>
                        <xsd:enumeration value="Orientation Scheduling and Tracking"/>
                        <xsd:enumeration value="Orientation Materials"/>
                        <xsd:enumeration value="Orientation Process Planning"/>
                        <xsd:enumeration value="Consulting Skills"/>
                        <xsd:enumeration value="Newbie Buddy Program"/>
                        <xsd:enumeration value="Consulting Skills Training"/>
                        <xsd:enumeration value="Excel Training"/>
                        <xsd:enumeration value="First Day Schedule"/>
                        <xsd:enumeration value="Admin Logistics"/>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94243-BEAF-454A-9B2B-E2084E258224}">
  <ds:schemaRefs>
    <ds:schemaRef ds:uri="4b54f95a-c392-4915-b50c-618f44f31247"/>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AE22E5A-0B12-4FF8-A2FA-DC25AEB33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54f95a-c392-4915-b50c-618f44f312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F5B65E-44B6-4CAE-A810-58A3F069AF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Info</vt:lpstr>
      <vt:lpstr>Inputs</vt:lpstr>
      <vt:lpstr>Facility Detail</vt:lpstr>
      <vt:lpstr>Inputs!_Toc404252552</vt:lpstr>
      <vt:lpstr>Grp1AnnlGWh</vt:lpstr>
      <vt:lpstr>Grp1LoadFactr</vt:lpstr>
      <vt:lpstr>Grp2AnnlGWh</vt:lpstr>
      <vt:lpstr>Grp2LoadFactr</vt:lpstr>
      <vt:lpstr>Info!Print_Area</vt:lpstr>
      <vt:lpstr>Inputs!Print_Area</vt:lpstr>
      <vt:lpstr>Inputs!Print_Titles</vt:lpstr>
    </vt:vector>
  </TitlesOfParts>
  <Company>Synapse Energy Economics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Synapse Template (201201025)</dc:title>
  <dc:creator>Kenji Takahashi</dc:creator>
  <cp:lastModifiedBy>Jenny Herzfeld</cp:lastModifiedBy>
  <cp:lastPrinted>2015-06-14T02:42:03Z</cp:lastPrinted>
  <dcterms:created xsi:type="dcterms:W3CDTF">1998-01-14T17:39:14Z</dcterms:created>
  <dcterms:modified xsi:type="dcterms:W3CDTF">2015-09-15T12:05:57Z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0x010100695F78587022F4419013A8A07848007E</vt:lpwstr>
  </property>
</Properties>
</file>